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orohova\Desktop\Дорохова В.В\МП оценка эффективности\Ответы\"/>
    </mc:Choice>
  </mc:AlternateContent>
  <bookViews>
    <workbookView xWindow="0" yWindow="0" windowWidth="28800" windowHeight="11535" activeTab="1"/>
  </bookViews>
  <sheets>
    <sheet name="Подпр 2" sheetId="1" r:id="rId1"/>
    <sheet name="отчет" sheetId="2" r:id="rId2"/>
    <sheet name="Лист3" sheetId="3" r:id="rId3"/>
  </sheets>
  <definedNames>
    <definedName name="_xlnm.Print_Area" localSheetId="1">отчет!$A$11:$R$233</definedName>
  </definedNames>
  <calcPr calcId="152511"/>
</workbook>
</file>

<file path=xl/calcChain.xml><?xml version="1.0" encoding="utf-8"?>
<calcChain xmlns="http://schemas.openxmlformats.org/spreadsheetml/2006/main">
  <c r="L16" i="2" l="1"/>
  <c r="L14" i="2"/>
  <c r="K152" i="2"/>
  <c r="K154" i="2"/>
  <c r="L46" i="2"/>
  <c r="K46" i="2"/>
  <c r="M92" i="2"/>
  <c r="L288" i="2"/>
  <c r="M258" i="2"/>
  <c r="K255" i="2"/>
  <c r="E46" i="2"/>
  <c r="M46" i="2"/>
  <c r="M32" i="2"/>
  <c r="M21" i="2"/>
  <c r="M18" i="2"/>
  <c r="M16" i="2"/>
  <c r="K16" i="2"/>
  <c r="J16" i="2"/>
  <c r="I16" i="2"/>
  <c r="I14" i="2"/>
  <c r="H16" i="2"/>
  <c r="G16" i="2"/>
  <c r="E16" i="2"/>
  <c r="L40" i="2"/>
  <c r="K41" i="2"/>
  <c r="C14" i="2"/>
  <c r="K14" i="2"/>
  <c r="M242" i="2" l="1"/>
  <c r="M138" i="2"/>
  <c r="M290" i="2"/>
  <c r="M273" i="2"/>
  <c r="M251" i="2"/>
  <c r="M248" i="2"/>
  <c r="M218" i="2"/>
  <c r="M199" i="2"/>
  <c r="M195" i="2"/>
  <c r="M190" i="2"/>
  <c r="M177" i="2"/>
  <c r="M170" i="2"/>
  <c r="M127" i="2"/>
  <c r="M119" i="2"/>
  <c r="M108" i="2"/>
  <c r="M71" i="2"/>
  <c r="M50" i="2"/>
  <c r="M35" i="2"/>
  <c r="M23" i="2"/>
  <c r="L41" i="2"/>
  <c r="Q210" i="2"/>
  <c r="P210" i="2"/>
  <c r="L290" i="2"/>
  <c r="K290" i="2"/>
  <c r="L184" i="2"/>
  <c r="L182" i="2" s="1"/>
  <c r="K184" i="2"/>
  <c r="K182" i="2" s="1"/>
  <c r="P182" i="2"/>
  <c r="J182" i="2"/>
  <c r="I182" i="2"/>
  <c r="F182" i="2"/>
  <c r="E182" i="2"/>
  <c r="D182" i="2"/>
  <c r="C182" i="2"/>
  <c r="L181" i="2"/>
  <c r="K181" i="2"/>
  <c r="K179" i="2" s="1"/>
  <c r="Q179" i="2"/>
  <c r="P179" i="2"/>
  <c r="L179" i="2"/>
  <c r="J179" i="2"/>
  <c r="I179" i="2"/>
  <c r="F179" i="2"/>
  <c r="E179" i="2"/>
  <c r="D179" i="2"/>
  <c r="C179" i="2"/>
  <c r="L168" i="2"/>
  <c r="K168" i="2"/>
  <c r="L177" i="2"/>
  <c r="K177" i="2"/>
  <c r="I174" i="2"/>
  <c r="K54" i="2"/>
  <c r="F142" i="2"/>
  <c r="F139" i="2" s="1"/>
  <c r="G139" i="2"/>
  <c r="Q207" i="2"/>
  <c r="Q206" i="2"/>
  <c r="Q48" i="2"/>
  <c r="Q49" i="2"/>
  <c r="Q47" i="2"/>
  <c r="Q17" i="2"/>
  <c r="Q288" i="2"/>
  <c r="P288" i="2"/>
  <c r="K288" i="2"/>
  <c r="J288" i="2"/>
  <c r="I288" i="2"/>
  <c r="H288" i="2"/>
  <c r="G288" i="2"/>
  <c r="F288" i="2"/>
  <c r="E288" i="2"/>
  <c r="D288" i="2"/>
  <c r="C288" i="2"/>
  <c r="Q285" i="2"/>
  <c r="P285" i="2"/>
  <c r="L285" i="2"/>
  <c r="K285" i="2"/>
  <c r="J285" i="2"/>
  <c r="I285" i="2"/>
  <c r="H285" i="2"/>
  <c r="G285" i="2"/>
  <c r="F285" i="2"/>
  <c r="E285" i="2"/>
  <c r="D285" i="2"/>
  <c r="C285" i="2"/>
  <c r="P263" i="2"/>
  <c r="P264" i="2"/>
  <c r="P265" i="2"/>
  <c r="P266" i="2"/>
  <c r="P267" i="2"/>
  <c r="P268" i="2"/>
  <c r="F255" i="2" l="1"/>
  <c r="H255" i="2"/>
  <c r="L251" i="2"/>
  <c r="L249" i="2" s="1"/>
  <c r="K251" i="2"/>
  <c r="K249" i="2" s="1"/>
  <c r="Q249" i="2"/>
  <c r="P249" i="2"/>
  <c r="J249" i="2"/>
  <c r="I249" i="2"/>
  <c r="H249" i="2"/>
  <c r="G249" i="2"/>
  <c r="F249" i="2"/>
  <c r="E249" i="2"/>
  <c r="D249" i="2"/>
  <c r="C249" i="2"/>
  <c r="H241" i="2"/>
  <c r="Q241" i="2" l="1"/>
  <c r="H218" i="2" l="1"/>
  <c r="H212" i="2"/>
  <c r="G208" i="2"/>
  <c r="F190" i="2"/>
  <c r="D190" i="2"/>
  <c r="P175" i="2"/>
  <c r="K174" i="2"/>
  <c r="Q174" i="2"/>
  <c r="P174" i="2"/>
  <c r="L174" i="2"/>
  <c r="J174" i="2"/>
  <c r="H174" i="2"/>
  <c r="G174" i="2"/>
  <c r="F174" i="2"/>
  <c r="E174" i="2"/>
  <c r="D174" i="2"/>
  <c r="C174" i="2"/>
  <c r="Q172" i="2"/>
  <c r="P172" i="2"/>
  <c r="Q165" i="2"/>
  <c r="P165" i="2"/>
  <c r="L161" i="2"/>
  <c r="K161" i="2"/>
  <c r="J161" i="2"/>
  <c r="I161" i="2"/>
  <c r="H161" i="2"/>
  <c r="G161" i="2"/>
  <c r="F161" i="2"/>
  <c r="E161" i="2"/>
  <c r="D161" i="2"/>
  <c r="C161" i="2"/>
  <c r="L160" i="2"/>
  <c r="L158" i="2" s="1"/>
  <c r="K160" i="2"/>
  <c r="K158" i="2" s="1"/>
  <c r="Q158" i="2"/>
  <c r="P158" i="2"/>
  <c r="J158" i="2"/>
  <c r="I158" i="2"/>
  <c r="H158" i="2"/>
  <c r="G158" i="2"/>
  <c r="F158" i="2"/>
  <c r="E158" i="2"/>
  <c r="D158" i="2"/>
  <c r="C158" i="2"/>
  <c r="G155" i="2"/>
  <c r="H155" i="2"/>
  <c r="G149" i="2"/>
  <c r="H149" i="2"/>
  <c r="H138" i="2"/>
  <c r="G117" i="2"/>
  <c r="H117" i="2"/>
  <c r="L119" i="2"/>
  <c r="L117" i="2" s="1"/>
  <c r="K119" i="2"/>
  <c r="K117" i="2" s="1"/>
  <c r="P117" i="2"/>
  <c r="J117" i="2"/>
  <c r="I117" i="2"/>
  <c r="F117" i="2"/>
  <c r="E117" i="2"/>
  <c r="D117" i="2"/>
  <c r="C117" i="2"/>
  <c r="K101" i="2"/>
  <c r="K84" i="2" s="1"/>
  <c r="L101" i="2"/>
  <c r="L84" i="2" s="1"/>
  <c r="C84" i="2"/>
  <c r="D84" i="2"/>
  <c r="G84" i="2"/>
  <c r="H84" i="2"/>
  <c r="I84" i="2"/>
  <c r="J84" i="2"/>
  <c r="P84" i="2"/>
  <c r="Q84" i="2"/>
  <c r="Q102" i="2"/>
  <c r="P102" i="2"/>
  <c r="Q69" i="2" l="1"/>
  <c r="P69" i="2"/>
  <c r="H21" i="2"/>
  <c r="N18" i="2" l="1"/>
  <c r="N50" i="2" l="1"/>
  <c r="H258" i="2" l="1"/>
  <c r="F258" i="2"/>
  <c r="Q226" i="2"/>
  <c r="P226" i="2"/>
  <c r="Q282" i="2" l="1"/>
  <c r="P282" i="2"/>
  <c r="L282" i="2"/>
  <c r="K282" i="2"/>
  <c r="J282" i="2"/>
  <c r="I282" i="2"/>
  <c r="H282" i="2"/>
  <c r="G282" i="2"/>
  <c r="F282" i="2"/>
  <c r="E282" i="2"/>
  <c r="D282" i="2"/>
  <c r="C282" i="2"/>
  <c r="Q279" i="2"/>
  <c r="P279" i="2"/>
  <c r="D279" i="2"/>
  <c r="E279" i="2"/>
  <c r="F279" i="2"/>
  <c r="G279" i="2"/>
  <c r="H279" i="2"/>
  <c r="I279" i="2"/>
  <c r="J279" i="2"/>
  <c r="K279" i="2"/>
  <c r="L279" i="2"/>
  <c r="C279" i="2"/>
  <c r="P269" i="2"/>
  <c r="Q278" i="2"/>
  <c r="Q269" i="2" s="1"/>
  <c r="Q277" i="2"/>
  <c r="Q268" i="2" s="1"/>
  <c r="Q276" i="2"/>
  <c r="Q267" i="2" s="1"/>
  <c r="Q275" i="2"/>
  <c r="Q266" i="2" s="1"/>
  <c r="Q274" i="2"/>
  <c r="Q265" i="2" s="1"/>
  <c r="Q273" i="2"/>
  <c r="Q264" i="2" s="1"/>
  <c r="Q272" i="2"/>
  <c r="Q263" i="2" s="1"/>
  <c r="Q262" i="2"/>
  <c r="D271" i="2"/>
  <c r="Q242" i="2"/>
  <c r="Q243" i="2"/>
  <c r="Q244" i="2"/>
  <c r="Q238" i="2" s="1"/>
  <c r="Q245" i="2"/>
  <c r="Q239" i="2" s="1"/>
  <c r="P238" i="2"/>
  <c r="P239" i="2"/>
  <c r="H208" i="2"/>
  <c r="Q208" i="2"/>
  <c r="Q205" i="2"/>
  <c r="Q201" i="2"/>
  <c r="E197" i="2"/>
  <c r="G197" i="2"/>
  <c r="I197" i="2"/>
  <c r="J197" i="2"/>
  <c r="C197" i="2"/>
  <c r="H199" i="2"/>
  <c r="H197" i="2" s="1"/>
  <c r="F197" i="2"/>
  <c r="D197" i="2"/>
  <c r="K199" i="2"/>
  <c r="K197" i="2" s="1"/>
  <c r="D187" i="2"/>
  <c r="E187" i="2"/>
  <c r="F187" i="2"/>
  <c r="G187" i="2"/>
  <c r="H187" i="2"/>
  <c r="I187" i="2"/>
  <c r="J187" i="2"/>
  <c r="C187" i="2"/>
  <c r="H44" i="2"/>
  <c r="H40" i="2"/>
  <c r="F40" i="2"/>
  <c r="F23" i="2"/>
  <c r="L199" i="2" l="1"/>
  <c r="L197" i="2" s="1"/>
  <c r="L157" i="2" l="1"/>
  <c r="L155" i="2" s="1"/>
  <c r="K157" i="2"/>
  <c r="K155" i="2" s="1"/>
  <c r="Q155" i="2"/>
  <c r="P155" i="2"/>
  <c r="D155" i="2"/>
  <c r="E155" i="2"/>
  <c r="F155" i="2"/>
  <c r="I155" i="2"/>
  <c r="J155" i="2"/>
  <c r="C155" i="2"/>
  <c r="Q152" i="2"/>
  <c r="P152" i="2"/>
  <c r="L154" i="2"/>
  <c r="L152" i="2" s="1"/>
  <c r="K149" i="2"/>
  <c r="L149" i="2"/>
  <c r="D152" i="2"/>
  <c r="E152" i="2"/>
  <c r="F152" i="2"/>
  <c r="G152" i="2"/>
  <c r="H152" i="2"/>
  <c r="I152" i="2"/>
  <c r="J152" i="2"/>
  <c r="C152" i="2"/>
  <c r="D149" i="2"/>
  <c r="E149" i="2"/>
  <c r="F149" i="2"/>
  <c r="I149" i="2"/>
  <c r="J149" i="2"/>
  <c r="C149" i="2"/>
  <c r="Q149" i="2"/>
  <c r="P149" i="2"/>
  <c r="F138" i="2" l="1"/>
  <c r="P85" i="2" l="1"/>
  <c r="Q85" i="2"/>
  <c r="P86" i="2"/>
  <c r="Q86" i="2"/>
  <c r="P87" i="2"/>
  <c r="Q87" i="2"/>
  <c r="P88" i="2"/>
  <c r="Q88" i="2"/>
  <c r="P89" i="2"/>
  <c r="Q89" i="2"/>
  <c r="P90" i="2"/>
  <c r="Q90" i="2"/>
  <c r="P91" i="2"/>
  <c r="Q91" i="2"/>
  <c r="P92" i="2"/>
  <c r="Q92" i="2"/>
  <c r="P93" i="2"/>
  <c r="Q93" i="2"/>
  <c r="P94" i="2"/>
  <c r="Q94" i="2"/>
  <c r="P95" i="2"/>
  <c r="Q95" i="2"/>
  <c r="P96" i="2"/>
  <c r="Q96" i="2"/>
  <c r="P97" i="2"/>
  <c r="Q97" i="2"/>
  <c r="H50" i="2" l="1"/>
  <c r="K44" i="2"/>
  <c r="Q19" i="2"/>
  <c r="Q18" i="2"/>
  <c r="P19" i="2"/>
  <c r="P18" i="2"/>
  <c r="L271" i="2" l="1"/>
  <c r="L262" i="2" s="1"/>
  <c r="L260" i="2" s="1"/>
  <c r="K271" i="2"/>
  <c r="K262" i="2" s="1"/>
  <c r="K260" i="2" s="1"/>
  <c r="J262" i="2"/>
  <c r="J260" i="2" s="1"/>
  <c r="I262" i="2"/>
  <c r="I260" i="2" s="1"/>
  <c r="H262" i="2"/>
  <c r="H260" i="2" s="1"/>
  <c r="G262" i="2"/>
  <c r="G260" i="2" s="1"/>
  <c r="F262" i="2"/>
  <c r="F260" i="2" s="1"/>
  <c r="E262" i="2"/>
  <c r="E260" i="2" s="1"/>
  <c r="D262" i="2"/>
  <c r="D260" i="2" s="1"/>
  <c r="C262" i="2"/>
  <c r="C260" i="2" s="1"/>
  <c r="O224" i="2"/>
  <c r="P224" i="2"/>
  <c r="Q224" i="2"/>
  <c r="G215" i="2" l="1"/>
  <c r="P255" i="2" l="1"/>
  <c r="P256" i="2"/>
  <c r="Q256" i="2" l="1"/>
  <c r="K258" i="2"/>
  <c r="K252" i="2" s="1"/>
  <c r="H252" i="2"/>
  <c r="Q255" i="2"/>
  <c r="J255" i="2"/>
  <c r="J252" i="2" s="1"/>
  <c r="I255" i="2"/>
  <c r="I252" i="2" s="1"/>
  <c r="G255" i="2"/>
  <c r="G252" i="2" s="1"/>
  <c r="F252" i="2"/>
  <c r="E252" i="2"/>
  <c r="D255" i="2"/>
  <c r="D252" i="2" s="1"/>
  <c r="C255" i="2"/>
  <c r="C252" i="2" s="1"/>
  <c r="Q50" i="2"/>
  <c r="Q51" i="2"/>
  <c r="Q52" i="2"/>
  <c r="P52" i="2"/>
  <c r="P51" i="2"/>
  <c r="P50" i="2"/>
  <c r="Q36" i="2"/>
  <c r="Q37" i="2"/>
  <c r="Q35" i="2"/>
  <c r="Q140" i="2"/>
  <c r="P140" i="2"/>
  <c r="Q219" i="2"/>
  <c r="L258" i="2" l="1"/>
  <c r="L255" i="2" s="1"/>
  <c r="L252" i="2" s="1"/>
  <c r="Q27" i="2" l="1"/>
  <c r="Q26" i="2"/>
  <c r="P27" i="2"/>
  <c r="P26" i="2"/>
  <c r="F246" i="2" l="1"/>
  <c r="L248" i="2" l="1"/>
  <c r="L246" i="2" s="1"/>
  <c r="K248" i="2"/>
  <c r="K246" i="2" s="1"/>
  <c r="Q246" i="2"/>
  <c r="P246" i="2"/>
  <c r="J246" i="2"/>
  <c r="I246" i="2"/>
  <c r="H246" i="2"/>
  <c r="G246" i="2"/>
  <c r="E246" i="2"/>
  <c r="D246" i="2"/>
  <c r="C246" i="2"/>
  <c r="L241" i="2"/>
  <c r="L235" i="2" s="1"/>
  <c r="K241" i="2"/>
  <c r="K235" i="2" s="1"/>
  <c r="Q237" i="2"/>
  <c r="P237" i="2"/>
  <c r="Q236" i="2"/>
  <c r="P236" i="2"/>
  <c r="Q235" i="2"/>
  <c r="P235" i="2"/>
  <c r="J235" i="2"/>
  <c r="I235" i="2"/>
  <c r="H235" i="2"/>
  <c r="G235" i="2"/>
  <c r="F235" i="2"/>
  <c r="E235" i="2"/>
  <c r="D235" i="2"/>
  <c r="C235" i="2"/>
  <c r="P216" i="2" l="1"/>
  <c r="Q216" i="2"/>
  <c r="Q215" i="2"/>
  <c r="P215" i="2"/>
  <c r="P209" i="2"/>
  <c r="Q209" i="2"/>
  <c r="P208" i="2"/>
  <c r="I208" i="2"/>
  <c r="P145" i="2"/>
  <c r="Q145" i="2"/>
  <c r="Q144" i="2"/>
  <c r="P144" i="2"/>
  <c r="L147" i="2"/>
  <c r="L144" i="2" s="1"/>
  <c r="K147" i="2"/>
  <c r="K144" i="2" s="1"/>
  <c r="J144" i="2"/>
  <c r="I144" i="2"/>
  <c r="H144" i="2"/>
  <c r="G144" i="2"/>
  <c r="F144" i="2"/>
  <c r="E144" i="2"/>
  <c r="D144" i="2"/>
  <c r="C144" i="2"/>
  <c r="P131" i="2"/>
  <c r="P132" i="2"/>
  <c r="Q132" i="2"/>
  <c r="Q131" i="2"/>
  <c r="Q125" i="2"/>
  <c r="P125" i="2"/>
  <c r="Q58" i="2"/>
  <c r="Q59" i="2"/>
  <c r="Q60" i="2"/>
  <c r="Q61" i="2"/>
  <c r="Q62" i="2"/>
  <c r="Q63" i="2"/>
  <c r="Q64" i="2"/>
  <c r="Q65" i="2"/>
  <c r="Q66" i="2"/>
  <c r="Q67" i="2"/>
  <c r="Q57" i="2"/>
  <c r="P58" i="2"/>
  <c r="P59" i="2"/>
  <c r="P60" i="2"/>
  <c r="P61" i="2"/>
  <c r="P62" i="2"/>
  <c r="P63" i="2"/>
  <c r="P64" i="2"/>
  <c r="P65" i="2"/>
  <c r="P66" i="2"/>
  <c r="P67" i="2"/>
  <c r="P68" i="2"/>
  <c r="P57" i="2"/>
  <c r="N120" i="2" l="1"/>
  <c r="G220" i="2" l="1"/>
  <c r="G200" i="2" s="1"/>
  <c r="K228" i="2"/>
  <c r="F128" i="2"/>
  <c r="E128" i="2"/>
  <c r="R50" i="2" l="1"/>
  <c r="D215" i="2" l="1"/>
  <c r="E215" i="2"/>
  <c r="F215" i="2"/>
  <c r="H215" i="2"/>
  <c r="I215" i="2"/>
  <c r="J215" i="2"/>
  <c r="C215" i="2"/>
  <c r="L212" i="2"/>
  <c r="L208" i="2" s="1"/>
  <c r="K212" i="2"/>
  <c r="K208" i="2" s="1"/>
  <c r="D208" i="2"/>
  <c r="E208" i="2"/>
  <c r="F208" i="2"/>
  <c r="J208" i="2"/>
  <c r="C208" i="2"/>
  <c r="Q192" i="2"/>
  <c r="P193" i="2"/>
  <c r="P192" i="2"/>
  <c r="P188" i="2"/>
  <c r="Q188" i="2"/>
  <c r="Q187" i="2"/>
  <c r="P187" i="2"/>
  <c r="D192" i="2"/>
  <c r="D185" i="2" s="1"/>
  <c r="E192" i="2"/>
  <c r="E185" i="2" s="1"/>
  <c r="F192" i="2"/>
  <c r="F185" i="2" s="1"/>
  <c r="G192" i="2"/>
  <c r="G185" i="2" s="1"/>
  <c r="H192" i="2"/>
  <c r="H185" i="2" s="1"/>
  <c r="I192" i="2"/>
  <c r="I185" i="2" s="1"/>
  <c r="J192" i="2"/>
  <c r="J185" i="2" s="1"/>
  <c r="C192" i="2"/>
  <c r="C185" i="2" s="1"/>
  <c r="L195" i="2"/>
  <c r="L192" i="2" s="1"/>
  <c r="K195" i="2"/>
  <c r="K192" i="2" s="1"/>
  <c r="K190" i="2"/>
  <c r="K187" i="2" s="1"/>
  <c r="L142" i="2"/>
  <c r="K142" i="2"/>
  <c r="L138" i="2"/>
  <c r="K138" i="2"/>
  <c r="L134" i="2"/>
  <c r="K134" i="2"/>
  <c r="L130" i="2"/>
  <c r="K130" i="2"/>
  <c r="L127" i="2"/>
  <c r="K127" i="2"/>
  <c r="L123" i="2"/>
  <c r="L71" i="2"/>
  <c r="K71" i="2"/>
  <c r="L218" i="2"/>
  <c r="L215" i="2" s="1"/>
  <c r="K218" i="2"/>
  <c r="K215" i="2" s="1"/>
  <c r="P120" i="2"/>
  <c r="K185" i="2" l="1"/>
  <c r="L190" i="2"/>
  <c r="L187" i="2" l="1"/>
  <c r="L185" i="2" s="1"/>
  <c r="H220" i="2"/>
  <c r="H200" i="2" s="1"/>
  <c r="K220" i="2"/>
  <c r="K200" i="2" s="1"/>
  <c r="P220" i="2"/>
  <c r="Q220" i="2"/>
  <c r="P221" i="2"/>
  <c r="Q221" i="2"/>
  <c r="P222" i="2"/>
  <c r="Q222" i="2"/>
  <c r="P223" i="2"/>
  <c r="Q223" i="2"/>
  <c r="P225" i="2"/>
  <c r="Q225" i="2"/>
  <c r="O221" i="2"/>
  <c r="O222" i="2"/>
  <c r="O223" i="2"/>
  <c r="O225" i="2"/>
  <c r="O220" i="2"/>
  <c r="D220" i="2"/>
  <c r="D200" i="2" s="1"/>
  <c r="E220" i="2"/>
  <c r="E200" i="2" s="1"/>
  <c r="I220" i="2"/>
  <c r="I200" i="2" s="1"/>
  <c r="J220" i="2"/>
  <c r="J200" i="2" s="1"/>
  <c r="C220" i="2"/>
  <c r="C200" i="2" s="1"/>
  <c r="D139" i="2"/>
  <c r="E139" i="2"/>
  <c r="H139" i="2"/>
  <c r="I139" i="2"/>
  <c r="J139" i="2"/>
  <c r="K139" i="2"/>
  <c r="L139" i="2"/>
  <c r="C139" i="2"/>
  <c r="Q139" i="2"/>
  <c r="P139" i="2"/>
  <c r="Q136" i="2"/>
  <c r="P136" i="2"/>
  <c r="D136" i="2"/>
  <c r="E136" i="2"/>
  <c r="F136" i="2"/>
  <c r="G136" i="2"/>
  <c r="H136" i="2"/>
  <c r="I136" i="2"/>
  <c r="J136" i="2"/>
  <c r="K136" i="2"/>
  <c r="L136" i="2"/>
  <c r="C136" i="2"/>
  <c r="P128" i="2"/>
  <c r="D131" i="2"/>
  <c r="E131" i="2"/>
  <c r="F131" i="2"/>
  <c r="G131" i="2"/>
  <c r="H131" i="2"/>
  <c r="I131" i="2"/>
  <c r="J131" i="2"/>
  <c r="K131" i="2"/>
  <c r="L131" i="2"/>
  <c r="C131" i="2"/>
  <c r="D128" i="2"/>
  <c r="G128" i="2"/>
  <c r="H128" i="2"/>
  <c r="I128" i="2"/>
  <c r="J128" i="2"/>
  <c r="K128" i="2"/>
  <c r="L128" i="2"/>
  <c r="C128" i="2"/>
  <c r="D125" i="2"/>
  <c r="E125" i="2"/>
  <c r="F125" i="2"/>
  <c r="G125" i="2"/>
  <c r="H125" i="2"/>
  <c r="I125" i="2"/>
  <c r="J125" i="2"/>
  <c r="K125" i="2"/>
  <c r="L125" i="2"/>
  <c r="C125" i="2"/>
  <c r="Q120" i="2"/>
  <c r="Q121" i="2"/>
  <c r="P121" i="2"/>
  <c r="D120" i="2"/>
  <c r="E120" i="2"/>
  <c r="F120" i="2"/>
  <c r="H120" i="2"/>
  <c r="I120" i="2"/>
  <c r="J120" i="2"/>
  <c r="L120" i="2"/>
  <c r="C120" i="2"/>
  <c r="K50" i="2"/>
  <c r="D57" i="2"/>
  <c r="E57" i="2"/>
  <c r="F57" i="2"/>
  <c r="G57" i="2"/>
  <c r="H57" i="2"/>
  <c r="I57" i="2"/>
  <c r="J57" i="2"/>
  <c r="K57" i="2"/>
  <c r="L57" i="2"/>
  <c r="C57" i="2"/>
  <c r="D50" i="2"/>
  <c r="E50" i="2"/>
  <c r="F50" i="2"/>
  <c r="G50" i="2"/>
  <c r="I50" i="2"/>
  <c r="J50" i="2"/>
  <c r="C50" i="2"/>
  <c r="L38" i="2"/>
  <c r="K40" i="2"/>
  <c r="K38" i="2" s="1"/>
  <c r="D41" i="2"/>
  <c r="E41" i="2"/>
  <c r="F41" i="2"/>
  <c r="G41" i="2"/>
  <c r="H41" i="2"/>
  <c r="I41" i="2"/>
  <c r="J41" i="2"/>
  <c r="Q41" i="2"/>
  <c r="Q42" i="2"/>
  <c r="P42" i="2"/>
  <c r="P41" i="2"/>
  <c r="C41" i="2"/>
  <c r="I38" i="2"/>
  <c r="J38" i="2"/>
  <c r="O38" i="2"/>
  <c r="P38" i="2"/>
  <c r="Q38" i="2"/>
  <c r="C38" i="2"/>
  <c r="D38" i="2"/>
  <c r="D31" i="2"/>
  <c r="E31" i="2"/>
  <c r="F31" i="2"/>
  <c r="G31" i="2"/>
  <c r="H31" i="2"/>
  <c r="I31" i="2"/>
  <c r="J31" i="2"/>
  <c r="Q31" i="2"/>
  <c r="Q32" i="2"/>
  <c r="Q33" i="2"/>
  <c r="P32" i="2"/>
  <c r="P33" i="2"/>
  <c r="P31" i="2"/>
  <c r="C31" i="2"/>
  <c r="I26" i="2"/>
  <c r="J26" i="2"/>
  <c r="C26" i="2"/>
  <c r="D26" i="2"/>
  <c r="E26" i="2"/>
  <c r="F26" i="2"/>
  <c r="J46" i="2" l="1"/>
  <c r="I46" i="2"/>
  <c r="D46" i="2"/>
  <c r="F46" i="2"/>
  <c r="H46" i="2"/>
  <c r="C46" i="2"/>
  <c r="L228" i="2"/>
  <c r="L220" i="2" s="1"/>
  <c r="L200" i="2" s="1"/>
  <c r="F220" i="2"/>
  <c r="F200" i="2" s="1"/>
  <c r="F38" i="2" l="1"/>
  <c r="G38" i="2"/>
  <c r="H38" i="2"/>
  <c r="E38" i="2"/>
  <c r="H26" i="2"/>
  <c r="G26" i="2"/>
  <c r="K123" i="2"/>
  <c r="K120" i="2" s="1"/>
  <c r="L54" i="2" l="1"/>
  <c r="L50" i="2" s="1"/>
  <c r="G120" i="2"/>
  <c r="G46" i="2" s="1"/>
  <c r="L35" i="2"/>
  <c r="L31" i="2" s="1"/>
  <c r="L29" i="2"/>
  <c r="L26" i="2" s="1"/>
  <c r="L21" i="2"/>
  <c r="L18" i="2" s="1"/>
  <c r="K21" i="2"/>
  <c r="K18" i="2" s="1"/>
  <c r="K35" i="2"/>
  <c r="K31" i="2" s="1"/>
  <c r="K29" i="2"/>
  <c r="K26" i="2" s="1"/>
  <c r="L25" i="2"/>
  <c r="K25" i="2"/>
  <c r="J23" i="2"/>
  <c r="I23" i="2"/>
  <c r="H23" i="2"/>
  <c r="G23" i="2"/>
  <c r="E23" i="2"/>
  <c r="D23" i="2"/>
  <c r="C23" i="2"/>
  <c r="J18" i="2"/>
  <c r="H18" i="2"/>
  <c r="F18" i="2"/>
  <c r="F16" i="2" s="1"/>
  <c r="D18" i="2"/>
  <c r="I18" i="2"/>
  <c r="G18" i="2"/>
  <c r="E18" i="2"/>
  <c r="C18" i="2"/>
  <c r="C16" i="2" s="1"/>
  <c r="K29" i="1"/>
  <c r="K24" i="1"/>
  <c r="D15" i="1"/>
  <c r="E15" i="1"/>
  <c r="F15" i="1"/>
  <c r="G15" i="1"/>
  <c r="H15" i="1"/>
  <c r="I15" i="1"/>
  <c r="J15" i="1"/>
  <c r="C15" i="1"/>
  <c r="H14" i="2" l="1"/>
  <c r="E14" i="2"/>
  <c r="J14" i="2"/>
  <c r="G14" i="2"/>
  <c r="D16" i="2"/>
  <c r="D14" i="2" s="1"/>
  <c r="L15" i="1"/>
  <c r="F14" i="2"/>
  <c r="L23" i="2"/>
  <c r="K23" i="2"/>
  <c r="K17" i="1"/>
  <c r="L17" i="1"/>
  <c r="L18" i="1"/>
  <c r="L19" i="1"/>
  <c r="L20" i="1"/>
  <c r="L12" i="1"/>
  <c r="L13" i="1"/>
  <c r="L14" i="1"/>
  <c r="L11" i="1"/>
  <c r="L10" i="1" l="1"/>
  <c r="L8" i="1" s="1"/>
  <c r="P10" i="1"/>
  <c r="K21" i="1" l="1"/>
  <c r="K20" i="1"/>
  <c r="K19" i="1"/>
  <c r="C10" i="1"/>
  <c r="C8" i="1" s="1"/>
  <c r="D10" i="1"/>
  <c r="D8" i="1" s="1"/>
  <c r="E10" i="1"/>
  <c r="E8" i="1" s="1"/>
  <c r="F10" i="1"/>
  <c r="F8" i="1" s="1"/>
  <c r="G10" i="1"/>
  <c r="G8" i="1" s="1"/>
  <c r="H10" i="1"/>
  <c r="H8" i="1" s="1"/>
  <c r="I10" i="1"/>
  <c r="I8" i="1" s="1"/>
  <c r="J10" i="1"/>
  <c r="J8" i="1" s="1"/>
  <c r="M10" i="1"/>
  <c r="M8" i="1" s="1"/>
  <c r="O10" i="1"/>
  <c r="K12" i="1"/>
  <c r="K13" i="1"/>
  <c r="K14" i="1"/>
  <c r="K15" i="1"/>
  <c r="K16" i="1"/>
  <c r="K18" i="1"/>
  <c r="K11" i="1"/>
  <c r="K10" i="1" l="1"/>
  <c r="K8" i="1" s="1"/>
</calcChain>
</file>

<file path=xl/sharedStrings.xml><?xml version="1.0" encoding="utf-8"?>
<sst xmlns="http://schemas.openxmlformats.org/spreadsheetml/2006/main" count="3761" uniqueCount="1034">
  <si>
    <t>№ п/п</t>
  </si>
  <si>
    <t>Наименование подпрограммы, задачи подпрограммы, ВЦП (основного мероприятия) муниципальной программы</t>
  </si>
  <si>
    <t>Срок реализации</t>
  </si>
  <si>
    <t>Объем финансирования (тыс. рублей)</t>
  </si>
  <si>
    <t>В том числе за счет средств</t>
  </si>
  <si>
    <t>Участник/ участник мероприятия</t>
  </si>
  <si>
    <t>Показатели конечного результата ВЦП (основного мероприятия), показатели непосредственного результата мероприятий, входящих в состав основного мероприятия, по годам реализации</t>
  </si>
  <si>
    <t>федерального бюджета (по согласованию)</t>
  </si>
  <si>
    <t>областного бюджета (по согласованию)</t>
  </si>
  <si>
    <t>бюджета Томского района</t>
  </si>
  <si>
    <t>бюджетов сельских поселения (по согласованию)</t>
  </si>
  <si>
    <t>внебюджетных источников (по согласованию)</t>
  </si>
  <si>
    <t>наименование и единица измерения</t>
  </si>
  <si>
    <t>значения по годам реализации</t>
  </si>
  <si>
    <t>Подпрограмма 2</t>
  </si>
  <si>
    <t>1.</t>
  </si>
  <si>
    <t>Задача 1 подпрограммы 2. «Разработать проектно-сметную документацию и подготовить технико-экономическое обоснование на объекты инженерной инфраструктуры Томского района»</t>
  </si>
  <si>
    <t>1.1.</t>
  </si>
  <si>
    <t>ВЦП 1</t>
  </si>
  <si>
    <t>нет</t>
  </si>
  <si>
    <t>1.2.</t>
  </si>
  <si>
    <t>Основное мероприятие 1. «Разработать проектно-сметную документацию и подготовить технико-экономическое обоснование на объекты инженерной инфраструктуры Томского района», в том числе:</t>
  </si>
  <si>
    <t>всего</t>
  </si>
  <si>
    <t>–</t>
  </si>
  <si>
    <t>УЖКХ*</t>
  </si>
  <si>
    <t>Администрация Зоркальцевского сельского поселения</t>
  </si>
  <si>
    <t>Администрация Рабыловского сельского поселения</t>
  </si>
  <si>
    <t>Количество разработанной проектно-сметной документации, шт.</t>
  </si>
  <si>
    <t>Количество подготовленных технико-экономических обоснований, шт.</t>
  </si>
  <si>
    <t>Количество разработанной проектной документации, шт.</t>
  </si>
  <si>
    <t>2016 год</t>
  </si>
  <si>
    <t>2017 год</t>
  </si>
  <si>
    <t>2018 год</t>
  </si>
  <si>
    <t>2019 год</t>
  </si>
  <si>
    <t>1.2.1.</t>
  </si>
  <si>
    <t>мероприятие 1. «Разработка проектной документации по объекту «Строительство водозабора в п. Копылово Томского района Томской области»</t>
  </si>
  <si>
    <t>1.2.2.</t>
  </si>
  <si>
    <t>мероприятие 2. «Подготовка технико-экономического обоснования по объекту  «Строительство водозабора в п. Копылово Томского района Томской области»</t>
  </si>
  <si>
    <t>1.2.3.</t>
  </si>
  <si>
    <t>мероприятие 3. «Разработка проектно-сметной документации по объекту «Газоснабжение с. Моряковский Затон Томского района Томской области. III этап. Корректировка»</t>
  </si>
  <si>
    <t>1.2.4.</t>
  </si>
  <si>
    <t>мероприятие 4. «Разработка проектно-сметной документации по объекту «Проект зон санитарной охраны водозаборных скважин в п. Зональная Станция Томского района Томской области»</t>
  </si>
  <si>
    <t>1.2.5.</t>
  </si>
  <si>
    <t>мероприятие 5. «Разработка проектно-сметной документации по объекту «Строительство канализационного коллектора в с. Богашево Томского района Томской области»</t>
  </si>
  <si>
    <t>1.2.6.</t>
  </si>
  <si>
    <r>
      <t>мероприятие 6. «Разработка проектно-сметной документации по объекту «Строительство канализационных очистных сооружений мощностью 120 м</t>
    </r>
    <r>
      <rPr>
        <vertAlign val="superscript"/>
        <sz val="5"/>
        <color theme="1"/>
        <rFont val="Times New Roman"/>
        <family val="1"/>
        <charset val="204"/>
      </rPr>
      <t>3</t>
    </r>
    <r>
      <rPr>
        <sz val="5"/>
        <color theme="1"/>
        <rFont val="Times New Roman"/>
        <family val="1"/>
        <charset val="204"/>
      </rPr>
      <t>/сут. в д. Нелюбино Томского района Томской области»</t>
    </r>
  </si>
  <si>
    <t>1.2.7.</t>
  </si>
  <si>
    <t>мероприятие 7. «Разработка проектно-сметной документации по объекту «Реконструкция канализационных очистных сооружений в п. Мирный Томского района Томской области»</t>
  </si>
  <si>
    <t>1.2.8.</t>
  </si>
  <si>
    <t>мероприятие 8. «Строительство сетей водоснабжения до п. Зональная Станция и п. Аникино (ПСД)»</t>
  </si>
  <si>
    <t>1.2.9.</t>
  </si>
  <si>
    <t>мероприятие 9. «Разработка проектно-сметной документации по объекту «Реконструкция сетей теплоснабжения в с. Рыбалово Томского района Томской области»</t>
  </si>
  <si>
    <t>1.2.10.</t>
  </si>
  <si>
    <t>1.2.11.</t>
  </si>
  <si>
    <t>1.2.12.</t>
  </si>
  <si>
    <t>1.2.13.</t>
  </si>
  <si>
    <t>1.2.14.</t>
  </si>
  <si>
    <t>1.2.15.</t>
  </si>
  <si>
    <t>1.2.16.</t>
  </si>
  <si>
    <t>1.2.17.</t>
  </si>
  <si>
    <t>1.2.18.</t>
  </si>
  <si>
    <t>1.2.19.</t>
  </si>
  <si>
    <t>1.2.20.</t>
  </si>
  <si>
    <t>1.2.21.</t>
  </si>
  <si>
    <t>1.2.22.</t>
  </si>
  <si>
    <t>1.2.23.</t>
  </si>
  <si>
    <t>1.2.24.</t>
  </si>
  <si>
    <t>1.2.25.</t>
  </si>
  <si>
    <t>1.2.26.</t>
  </si>
  <si>
    <t>1.2.27.</t>
  </si>
  <si>
    <t>мероприятие 27. «Подготовка технико-экономического обоснования по объекту «Реконструкция  канализационных очистных сооружений в с. Рыбалово Томского района Томской области»</t>
  </si>
  <si>
    <t>Администрация Рыбаловского сельского поселения</t>
  </si>
  <si>
    <t>1.2.28.</t>
  </si>
  <si>
    <t>мероприятие 28. «Подготовка технико-экономического обоснования по объекту «Реконструкция канализационных очистных сооружений в п. Мирный Томского района Томской области»</t>
  </si>
  <si>
    <t>1.2.29.</t>
  </si>
  <si>
    <r>
      <t>мероприятие 29. «Подготовка технико-экономического обоснования по объекту «Строительство канализационных очистных сооружений мощностью 120 м</t>
    </r>
    <r>
      <rPr>
        <vertAlign val="superscript"/>
        <sz val="5"/>
        <color theme="1"/>
        <rFont val="Times New Roman"/>
        <family val="1"/>
        <charset val="204"/>
      </rPr>
      <t>3</t>
    </r>
    <r>
      <rPr>
        <sz val="5"/>
        <color theme="1"/>
        <rFont val="Times New Roman"/>
        <family val="1"/>
        <charset val="204"/>
      </rPr>
      <t>/сут. в д. Нелюбино Томского района Томской области»</t>
    </r>
  </si>
  <si>
    <t>1.2.30.</t>
  </si>
  <si>
    <t>мероприятие 30. «Подготовка технико-экономического обоснования по объекту «Строительство  канализационных очистных сооружений в с. Томское Томского района Томской области»</t>
  </si>
  <si>
    <t>1.2.31.</t>
  </si>
  <si>
    <t>мероприятие 31. «Корректировка проектно-сметной документации по объекту «Газоснабжение жилых зданий микрорайона «Новоспасский» с. Коларово Томского района Томской области» (корректировка сметной документации)»</t>
  </si>
  <si>
    <t>1.2.32.</t>
  </si>
  <si>
    <t>мероприятие 32. « Подготовка технико-экономического обоснования по объекту «Коттеджный поселок в мкр. «Снегири» п. Кайдаловка Зоркальцевского сельского поселения Томского района Томской области»</t>
  </si>
  <si>
    <t>2.</t>
  </si>
  <si>
    <t>Задача 2 подпрограммы 2. «Приобрести материалы на развитие инженерной инфраструктуры Томского района»</t>
  </si>
  <si>
    <t>2.1.</t>
  </si>
  <si>
    <t>2.2.</t>
  </si>
  <si>
    <t>Количество полиэтиленовых труб «Труба ПЭ ду110*6,6 SDR17», км</t>
  </si>
  <si>
    <t>Количество полиэтиленовых труб «Труба ПЭ ду63*3,8 SDR17», км</t>
  </si>
  <si>
    <t>Количество полиэтиленовых труб «Труба ПЭ ду160*10 SDR17», км</t>
  </si>
  <si>
    <t>Количество комплектов железобетонных материалов и изделий «Колодец ду1500мм», комплект</t>
  </si>
  <si>
    <t>Количество комплектов железобетонных материалов и изделий «Колодец ду2000мм», комплект</t>
  </si>
  <si>
    <t>Количество оцинкованных листов, шт.</t>
  </si>
  <si>
    <t>Количество кранов шаровых ду100, шт.</t>
  </si>
  <si>
    <t>Количество кранов шаровых ду50, шт.</t>
  </si>
  <si>
    <t>Количество затворов дисковых поворотных фланцевых ду100, шт.</t>
  </si>
  <si>
    <t>Количество затворов дисковых поворотных фланцевых ду50, шт.</t>
  </si>
  <si>
    <t>Количество стальных труб ду57мм, тонн</t>
  </si>
  <si>
    <t>Количество стальных труб ду76мм, тонн</t>
  </si>
  <si>
    <t>Количество стальных труб ду89мм, тонн</t>
  </si>
  <si>
    <t>Количество стальных труб ду108мм, тонн</t>
  </si>
  <si>
    <t>Количество стальных труб ду219мм, тонн</t>
  </si>
  <si>
    <t>Количество технической изоляции, рулонов</t>
  </si>
  <si>
    <r>
      <t>Количество профилированных листов, м</t>
    </r>
    <r>
      <rPr>
        <vertAlign val="superscript"/>
        <sz val="5"/>
        <color theme="1"/>
        <rFont val="Times New Roman"/>
        <family val="1"/>
        <charset val="204"/>
      </rPr>
      <t>2</t>
    </r>
  </si>
  <si>
    <t>Количество  железобетонных опор ЛЭП, шт.</t>
  </si>
  <si>
    <t>Количество зажимов для провода СИП, шт.</t>
  </si>
  <si>
    <t>Количество проводов СИП, м</t>
  </si>
  <si>
    <t>2.2.1.</t>
  </si>
  <si>
    <t>мероприятие 1. «Приобретение материалов на развитие инженерной инфраструктуры Томского района: поставка полиэтиленовых труб»</t>
  </si>
  <si>
    <t>Х</t>
  </si>
  <si>
    <t>2.2.2.</t>
  </si>
  <si>
    <t>мероприятие 2. «Приобретение материалов на развитие инженерной инфраструктуры Томского района: поставка железобетонных материалов и изделий»</t>
  </si>
  <si>
    <t>2.2.3.</t>
  </si>
  <si>
    <t>мероприятие 3. «Приобретение материалов на развитие инженерной инфраструктуры Томского района: поставка листов оцинкованных»</t>
  </si>
  <si>
    <t>2.2.4.</t>
  </si>
  <si>
    <t>мероприятие 4. «Приобретение материалов на развитие инженерной инфраструктуры Томского района: поставка запорной арматуры»</t>
  </si>
  <si>
    <t>2.2.5.</t>
  </si>
  <si>
    <t>мероприятие 5. «Приобретение материалов на развитие инженерной инфраструктуры Томского района: поставка стальных труб»</t>
  </si>
  <si>
    <t>2.2.6.</t>
  </si>
  <si>
    <t>мероприятие 6. «Приобретение материалов на развитие инженерной инфраструктуры Томского района: поставка технической изоляции»</t>
  </si>
  <si>
    <t>2.2.7.</t>
  </si>
  <si>
    <t>мероприятие 7. «Приобретение материалов на развитие инженерной инфраструктуры Томского района: поставка профилированного листа»</t>
  </si>
  <si>
    <t>2.2.8.</t>
  </si>
  <si>
    <t>мероприятие 8. «Приобретение материалов на развитие инженерной инфраструктуры Томского района: поставка железобетонных опор ЛЭП»</t>
  </si>
  <si>
    <t>2.2.9.</t>
  </si>
  <si>
    <t>мероприятие 9. «Приобретение материалов на развитие инженерной инфраструктуры Томского района: поставка зажимов для проводов СИП»</t>
  </si>
  <si>
    <t>2.2.10.</t>
  </si>
  <si>
    <t>мероприятие 10. «Приобретение материалов на развитие инженерной инфраструктуры Томского района: поставка проводов СИП»</t>
  </si>
  <si>
    <t>3.</t>
  </si>
  <si>
    <t>Задача 3 подпрограммы 2. «Произвести капитальный ремонт объектов коммунального хозяйства»</t>
  </si>
  <si>
    <t>3.1.</t>
  </si>
  <si>
    <t>3.2.</t>
  </si>
  <si>
    <t>Количество запущенного водоподготовительного оборудования, шт.</t>
  </si>
  <si>
    <t>Количество отремонтированных водопроводных сетей, пог.м.</t>
  </si>
  <si>
    <t>Количество отремонтированных водозаборных скважин, шт.</t>
  </si>
  <si>
    <t>Количество отремонтированных тепловых сетей, пог.м.</t>
  </si>
  <si>
    <t>Количество отремонтированных котельных, шт.</t>
  </si>
  <si>
    <t>Количество отремонтированных станций водоподготовки, шт.</t>
  </si>
  <si>
    <t>3.2.1.</t>
  </si>
  <si>
    <t>Мероприятие 1. «Проведение работ по наладке водоподготовительного оборудования на котельной в с. Межениновка Томского района Томской области»</t>
  </si>
  <si>
    <t>3.2.2.</t>
  </si>
  <si>
    <t>3.2.3.</t>
  </si>
  <si>
    <t>3.2.4.</t>
  </si>
  <si>
    <t>3.2.5.</t>
  </si>
  <si>
    <t>3.2.6.</t>
  </si>
  <si>
    <t>3.2.7.</t>
  </si>
  <si>
    <t>3.2.8.</t>
  </si>
  <si>
    <t>3.2.9.</t>
  </si>
  <si>
    <t>3.2.10.</t>
  </si>
  <si>
    <t>3.2.11.</t>
  </si>
  <si>
    <t>3.2.12.</t>
  </si>
  <si>
    <t>3.2.13.</t>
  </si>
  <si>
    <t>3.2.14.</t>
  </si>
  <si>
    <t>3.2.15.</t>
  </si>
  <si>
    <t>3.2.16.</t>
  </si>
  <si>
    <t>3.2.17.</t>
  </si>
  <si>
    <t>3.2.18.</t>
  </si>
  <si>
    <t>3.2.19.</t>
  </si>
  <si>
    <t>3.2.20.</t>
  </si>
  <si>
    <t>3.2.21.</t>
  </si>
  <si>
    <t>3.2.22.</t>
  </si>
  <si>
    <t>3.2.23.</t>
  </si>
  <si>
    <t>3.2.24.</t>
  </si>
  <si>
    <t>3.2.25.</t>
  </si>
  <si>
    <t>3.2.26.</t>
  </si>
  <si>
    <t>3.2.27.</t>
  </si>
  <si>
    <t>мероприятие 27. «Капитальный ремонт котельного оборудования газовой котельной в п. Мирный Томского района Томской области»</t>
  </si>
  <si>
    <t>3.2.28.</t>
  </si>
  <si>
    <t>3.2.29.</t>
  </si>
  <si>
    <t>3.2.30.</t>
  </si>
  <si>
    <t>3.2.31.</t>
  </si>
  <si>
    <t>мероприятие 31. «Капитальный ремонт водозаборной скважины в с. Томское Томского района Томской области»</t>
  </si>
  <si>
    <t>3.2.32.</t>
  </si>
  <si>
    <t>мероприятие 32. «Капитальный ремонт узла учёта газовой котельной в п. Аэропорт Томского района Томской области»</t>
  </si>
  <si>
    <t>3.2.33.</t>
  </si>
  <si>
    <t>мероприятие 33. «Капитальный ремонт станции водоподготовки (производительностью 15 куб. м/ч) в с. Межениновка Томского района Томской области»</t>
  </si>
  <si>
    <t>3.2.34.</t>
  </si>
  <si>
    <t>мероприятие 34. «Капитальный ремонт котельной в п. Зональная Станция Томского района Томской области»</t>
  </si>
  <si>
    <t>3.2.35.</t>
  </si>
  <si>
    <t>мероприятие 35. «Капитальный ремонт объектов теплоснабжения по адресу: Томская область, Томский район, с. Моряковский затон»</t>
  </si>
  <si>
    <t>3.2.36.</t>
  </si>
  <si>
    <t>мероприятие 36. «Капитальный ремонт котельной в д. Кисловка Томского района Томской области»</t>
  </si>
  <si>
    <t>3.2.37.</t>
  </si>
  <si>
    <t>мероприятие 37. «Капитальный ремонт теплотрассы в с. Рыбалово Томского района Томской области»</t>
  </si>
  <si>
    <t>3.2.38.</t>
  </si>
  <si>
    <t>мероприятие 38. «Капитальный ремонт водопроводных сетей в с.Лучаново Томского района Томской области»</t>
  </si>
  <si>
    <t>3.2.39.</t>
  </si>
  <si>
    <t>мероприятие 39. «Капитальный ремонт водозаборной скважины в д. Барабинка Томского района Томской области»</t>
  </si>
  <si>
    <t>4.</t>
  </si>
  <si>
    <t>Задача 4 подпрограммы 2. «Произвести реконструкцию объектов коммунального хозяйства»</t>
  </si>
  <si>
    <t>4.1.</t>
  </si>
  <si>
    <t>4.2.</t>
  </si>
  <si>
    <t>Основное мероприятие 1. «Произвести реконструкцию объектов коммунального хозяйства», в том числе:</t>
  </si>
  <si>
    <t>Протяжённость отреконструированных водопроводных сетей, км</t>
  </si>
  <si>
    <t>4.2.2.</t>
  </si>
  <si>
    <t>4.2.3.</t>
  </si>
  <si>
    <t>4.2.4.</t>
  </si>
  <si>
    <t>4.2.5.</t>
  </si>
  <si>
    <t>4.2.6.</t>
  </si>
  <si>
    <t>4.2.7.</t>
  </si>
  <si>
    <t>4.2.8.</t>
  </si>
  <si>
    <t>4.2.9.</t>
  </si>
  <si>
    <t>4.2.10.</t>
  </si>
  <si>
    <t>4.2.11.</t>
  </si>
  <si>
    <t>4.2.13.</t>
  </si>
  <si>
    <t>4.2.14.</t>
  </si>
  <si>
    <t>4.2.15.</t>
  </si>
  <si>
    <t>4.2.16.</t>
  </si>
  <si>
    <t>4.2.17.</t>
  </si>
  <si>
    <t>4.2.18.</t>
  </si>
  <si>
    <t>4.2.19.</t>
  </si>
  <si>
    <t>мероприятие 19. «Реконструкция водопроводных сетей по ул. Солнечной, ул. Зеленой, ул. Тихой, ул. Рабочей, ул. Светлой, ул. Совхозной, ул. Молодежной, ул. Строительной в п. Зональная станция Томского района Томской области»</t>
  </si>
  <si>
    <t>5.</t>
  </si>
  <si>
    <t>Задача 5 подпрограммы 2. «Произвести строительство объектов коммунального хозяйства»</t>
  </si>
  <si>
    <t>5.1.</t>
  </si>
  <si>
    <t>5.2.</t>
  </si>
  <si>
    <t>Количество построенных котельных, шт.</t>
  </si>
  <si>
    <t>5.2.1.</t>
  </si>
  <si>
    <t>6.</t>
  </si>
  <si>
    <t>Задача 6 подпрограммы 2. «Обследование технического, санитарно-эпидемиологического состояния объектов коммунального комплекса»</t>
  </si>
  <si>
    <t>6.1.</t>
  </si>
  <si>
    <t>6.2.</t>
  </si>
  <si>
    <t>Количество отчётов проведённого обследования, шт.</t>
  </si>
  <si>
    <t>6.2.1.</t>
  </si>
  <si>
    <t>мероприятие 1. «Обследование технического, санитарно-эпидемиологического состояния объекта коммунального комплекса «Поселок малоэтажной застройки «Серебряный бор» п. Кайдаловка Зоркальцевского сельского поселения Томского района Томской области</t>
  </si>
  <si>
    <t>6.2.2.</t>
  </si>
  <si>
    <t>мероприятие 2. «Обследование технического, санитарно-эпидемиологического состояния объекта коммунального комплекса «Коттеджный поселок в мкр. «Снегири» п. Кайдаловка Зоркальцевского сельского поселения Томского района Томской области»</t>
  </si>
  <si>
    <t>7.</t>
  </si>
  <si>
    <t>Задача 7  подпрограммы 2. «Разработка проекта зон санитарной охраны водозаборных скважин в населённых пунктах Томского района»</t>
  </si>
  <si>
    <t>7.1.</t>
  </si>
  <si>
    <t>7.2.</t>
  </si>
  <si>
    <t>Основное мероприятие 1. «Разработка проекта зон санитарной охраны водозаборных скважин в населённых пунктах Томского района», в том числе:</t>
  </si>
  <si>
    <t>Количество разработанных и согласованных проектов, шт.</t>
  </si>
  <si>
    <t>7.2.1.</t>
  </si>
  <si>
    <t>мероприятие 1. «Разработка проекта зон санитарной охраны водозаборных скважин в населённых пунктах Богашевского сельского поселения Томского района Томской области»</t>
  </si>
  <si>
    <t>7.2.2.</t>
  </si>
  <si>
    <t>мероприятие 2. «Разработка проекта зон санитарной охраны водозаборных скважин в населённых пунктах Воронинского сельского поселения Томского района Томской области»</t>
  </si>
  <si>
    <t>7.2.3.</t>
  </si>
  <si>
    <t>мероприятие 3. «Разработка проекта зон санитарной охраны водозаборных скважин в населённых пунктах Заречного сельского поселения Томского района Томской области»</t>
  </si>
  <si>
    <t>7.2.4.</t>
  </si>
  <si>
    <t>7.2.5.</t>
  </si>
  <si>
    <t>мероприятие 5. «Разработка проекта зон санитарной охраны водозаборных скважин в населённых пунктах Зоркальцевского сельского поселения Томского района Томской области»</t>
  </si>
  <si>
    <t>7.2.6.</t>
  </si>
  <si>
    <t>мероприятие 6. «Разработка проекта зон санитарной охраны водозаборных скважин в населённых пунктах Итатского сельского поселения Томского района Томской области»</t>
  </si>
  <si>
    <t>7.2.7.</t>
  </si>
  <si>
    <t>мероприятие 7. «Разработка проекта зон санитарной охраны водозаборных скважин в населённых пунктах Калтайского сельского поселения Томского района Томской области»</t>
  </si>
  <si>
    <t>7.2.10.</t>
  </si>
  <si>
    <t>мероприятие 10. «Разработка проекта зон санитарной охраны водозаборных скважин в населённых пунктах Малиновского сельского поселения Томского района Томской области»</t>
  </si>
  <si>
    <t>7.2.11.</t>
  </si>
  <si>
    <t>мероприятие 11. «Разработка проекта зон санитарной охраны водозаборных скважин в населённых пунктах Межениновского сельского поселения Томского района Томской области»</t>
  </si>
  <si>
    <t>7.2.14.</t>
  </si>
  <si>
    <t>мероприятие 14. «Разработка проекта зон санитарной охраны водозаборных скважин в населённых пунктах Наумовского сельского поселения Томского района Томской области»</t>
  </si>
  <si>
    <t>7.2.16.</t>
  </si>
  <si>
    <t>мероприятие 16. «Разработка проекта зон санитарной охраны водозаборных скважин в населённых пунктах Октябрьского сельского поселения Томского района Томской области»</t>
  </si>
  <si>
    <t>8.</t>
  </si>
  <si>
    <t>Задача 8 подпрограммы 2. «Организация получения государственной экспертизы и/или получения положительного заключения о достоверности сметной стоимости проектно-сметной документации и/или сметной документации, и/или получения отчёта о проверке правильности применения расценок стоимости проектно-изыскательских работ без проверки объёмов, по объектам финансируемых полностью и частично за счет средств федерального и/или областного бюджетов»</t>
  </si>
  <si>
    <t>8.1.</t>
  </si>
  <si>
    <t>8.2.</t>
  </si>
  <si>
    <t>Количество положительных заключений государственной экспертизы, шт.</t>
  </si>
  <si>
    <t>Количество положительных заключений о проверке достоверности определения сметной стоимости объектов капитального строительства, шт.</t>
  </si>
  <si>
    <t>8.2.3.</t>
  </si>
  <si>
    <t>мероприятие 3. «Выполнение работ по прохождению государственной экспертизы проектно-сметной документации по объекту «Строительство станции водоподготовки в с. Лучаново Томского района Томской области»</t>
  </si>
  <si>
    <t>8.2.5.</t>
  </si>
  <si>
    <t>мероприятие 5. «Выполнение работ по проведению экспертизы достоверности сметной стоимости по объекту «Строительство станции водоподготовки в с. Лучаново Томского района Томской области»</t>
  </si>
  <si>
    <t>8.2.7.</t>
  </si>
  <si>
    <t>мероприятие 7. «Выполнение работ по прохождению государственной экспертизы проектно-сметной документации по объекту «Реконструкция канализационных очистных сооружений в п. Мирный Томского района Томской области»</t>
  </si>
  <si>
    <t>8.2.8.</t>
  </si>
  <si>
    <t>мероприятие 8. «Выполнение работ по проведению экспертизы достоверности сметной стоимости по объекту «Реконструкция канализационных очистных сооружений в п. Мирный Томского района Томской области»</t>
  </si>
  <si>
    <t>8.2.41.</t>
  </si>
  <si>
    <t>мероприятие 41. «Выполнение работ по прохождению государственной экспертизы проектно-сметной документации по объекту « Газовая блочно-модульная котельная с. Томское Томского района»</t>
  </si>
  <si>
    <t>8.2.71.</t>
  </si>
  <si>
    <r>
      <t>мероприятие 71. «Выполнение работ по проведению экспертизы достоверности сметной стоимости по объекту «Капитальный ремонт котельной в с. Моряковский Затон Томского района Томской области</t>
    </r>
    <r>
      <rPr>
        <sz val="5"/>
        <color rgb="FF000000"/>
        <rFont val="Times New Roman"/>
        <family val="1"/>
        <charset val="204"/>
      </rPr>
      <t>»</t>
    </r>
  </si>
  <si>
    <t>8.2.78.</t>
  </si>
  <si>
    <t>мероприятие 78. «Выполнение работ по проведению экспертизы достоверности сметной стоимости по объекту «Газоснабжение д. Большое Протопопово, Малое Протопопово и п. Мирный Томского района Томской области. III очередь и Газоснабжение ул. Крутая в п. Мирный Томского района Томской области»</t>
  </si>
  <si>
    <t>8.2.79.</t>
  </si>
  <si>
    <t>мероприятие 79. «Выполнение работ по экспертизе проектной документации по объекту «Газоснабжение д. Большое Протопопово, Малое Протопопово и п. Мирный Томского района Томской области. III очередь и Газоснабжение ул. Крутая в п. Мирный Томского района Томской области»</t>
  </si>
  <si>
    <t>8.2.80.</t>
  </si>
  <si>
    <t>мероприятие 80. «Выполнение работ по проведению экспертизы достоверности сметной стоимости по объекту «Капитальный ремонт котельной в п. Зональная Станция Томского района Томской области»</t>
  </si>
  <si>
    <t>8.2.81.</t>
  </si>
  <si>
    <t>мероприятие 81. «Выполнение работ по экспертизе проектной документации по объекту «Строительство подводящих инженерных сетей и сооружений (блочно-модульная газовая котельная мощностью 7 МВт в с. Моряковский Затон, ул. Советская, 1г)»</t>
  </si>
  <si>
    <t>8.2.82.</t>
  </si>
  <si>
    <t>мероприятие 82. «Выполнение работ по проведению экспертизы достоверности сметной стоимости по объекту « Строительство подводящих инженерных сетей и сооружений (блочно-модульная газовая котельная мощностью 7 МВт в с. Моряковский Затон, ул. Советская, 1г)»</t>
  </si>
  <si>
    <t>8.2.83.</t>
  </si>
  <si>
    <t>мероприятие 83. «Выполнение работ по экспертизе проектной документации по объекту «Комплексная компактная застройка МКР «Мирный» Мирненского сельского поселения Томского района Томской области. Инженерная инфраструктура. Корректировка. Газификация. 4 этап»</t>
  </si>
  <si>
    <t>8.2.84.</t>
  </si>
  <si>
    <t>мероприятие 84. «Выполнение работ по проведению экспертизы достоверности сметной стоимости по объекту « Комплексная компактная застройка МКР «Мирный» Мирненского сельского поселения Томского района Томской области. Инженерная инфраструктура. Корректировка. Газификация. 4 этап»</t>
  </si>
  <si>
    <t>8.2.85.</t>
  </si>
  <si>
    <t>мероприятие 85. «Выполнение работ по проведению экспертизы достоверности сметной стоимости по объекту «Капитальный ремонт тепловых сетей в п. Аэропорт Томского района Томской области»</t>
  </si>
  <si>
    <t>9.</t>
  </si>
  <si>
    <t>Задача 9 подпрограммы 2. «Провести техническое освидетельствование строительных конструкций, техническое обследование дымовых труб, строительных конструкций зданий, резервуаров котельного оборудования, экспертизу промышленной безопасности котельных»</t>
  </si>
  <si>
    <t>9.1.</t>
  </si>
  <si>
    <t>9.2.</t>
  </si>
  <si>
    <t>Количество полученных заключений по результатам технического обследования строительных конструкций здания котельной, шт.</t>
  </si>
  <si>
    <t>Количество полученных заключений по результатам технического обследования дымовых труб котельной, шт.</t>
  </si>
  <si>
    <t>Количество полученных заключений по результатам технического обследования резервуаров котельного оборудования, шт.</t>
  </si>
  <si>
    <t>Количество полученных заключений по результатам технического освидетельствования строительных конструкций, шт.</t>
  </si>
  <si>
    <t>9.2.2.</t>
  </si>
  <si>
    <t>мероприятие 2. «Выполнение работ по техническому освидетельствованию строительных конструкций, техническому обследованию резервуаров котельного оборудования, дымовых труб, строительных конструкций зданий котельных на территории Воронинского сельского поселения»</t>
  </si>
  <si>
    <t>9.2.3.</t>
  </si>
  <si>
    <t>мероприятие 3. «Выполнение работ по техническому освидетельствованию строительных конструкций, техническому обследованию резервуаров котельного оборудования, дымовых труб, строительных конструкций зданий котельных на территории Заречного сельского поселения»</t>
  </si>
  <si>
    <t>9.2.4.</t>
  </si>
  <si>
    <t>мероприятие 4. «Выполнение работ по техническому освидетельствованию строительных конструкций, техническому обследованию резервуаров котельного оборудования, дымовых труб, строительных конструкций зданий котельных на территории Зональненского сельского поселения»</t>
  </si>
  <si>
    <t>9.2.8.</t>
  </si>
  <si>
    <t>мероприятие 8. «Выполнение работ по техническому освидетельствованию строительных конструкций, техническому обследованию резервуаров котельного оборудования, дымовых труб, строительных конструкций зданий котельных на территории Мирненского сельского поселения»</t>
  </si>
  <si>
    <t>9.2.9.</t>
  </si>
  <si>
    <t>мероприятие 9. «Выполнение работ по техническому освидетельствованию строительных конструкций, техническому обследованию резервуаров котельного оборудования, дымовых труб, строительных конструкций зданий котельных на территории Копыловского сельского поселения»</t>
  </si>
  <si>
    <t>9.2.11.</t>
  </si>
  <si>
    <t>мероприятие 11. «Выполнение работ по техническому освидетельствованию строительных конструкций, техническому обследованию резервуаров котельного оборудования, дымовых труб, строительных конструкций зданий котельных на территории Моряковского сельского поселения»</t>
  </si>
  <si>
    <t>9.2.12.</t>
  </si>
  <si>
    <t>мероприятие 12. «Выполнение работ по техническому освидетельствованию строительных конструкций, техническому обследованию резервуаров котельного оборудования, дымовых труб, строительных конструкций зданий котельных на территории Рыбаловского сельского поселения»</t>
  </si>
  <si>
    <t>9.2.15.</t>
  </si>
  <si>
    <t>мероприятие 15. «Выполнение работ по техническому освидетельствованию строительных конструкций, техническому обследованию резервуаров котельного оборудования, дымовых труб, строительных конструкций зданий котельных на территории Новорождественского сельского поселения»</t>
  </si>
  <si>
    <t>9.2.16.</t>
  </si>
  <si>
    <t>мероприятие 16. «Выполнение работ по техническому освидетельствованию строительных конструкций, техническому обследованию резервуаров котельного оборудования, дымовых труб, строительных конструкций зданий котельных на территории Турунтаевского сельского поселения»</t>
  </si>
  <si>
    <t>9.2.17.</t>
  </si>
  <si>
    <t>мероприятие 17. «Выполнение работ по техническому освидетельствованию строительных конструкций, техническому обследованию резервуаров котельного оборудования, дымовых труб, строительных конструкций зданий котельных на территории Зоркальцевского сельского поселения»</t>
  </si>
  <si>
    <t>Задача 10 подпрограммы 2. «Компенсация местным бюджетам расходов по организации теплоснабжения теплоснабжающими организациями, использующими в качестве топлива нефть или мазут»</t>
  </si>
  <si>
    <t>10.1.</t>
  </si>
  <si>
    <t>10.2.</t>
  </si>
  <si>
    <t>Воронинское сельское поселение</t>
  </si>
  <si>
    <t>Количество теплоснабжающих организаций, использующих в качестве топлива нефть или мазут, шт.</t>
  </si>
  <si>
    <t>10.2.1.</t>
  </si>
  <si>
    <t>мероприятие 1. «Компенсация расходов по организации теплоснабжения на территории Воронинского сельского поселения теплоснабжающими организациями, использующими в качестве топлива нефть или мазут»</t>
  </si>
  <si>
    <r>
      <t>Задача 11 подпрограммы 2. «</t>
    </r>
    <r>
      <rPr>
        <sz val="5"/>
        <color rgb="FF000000"/>
        <rFont val="Times New Roman"/>
        <family val="1"/>
        <charset val="204"/>
      </rPr>
      <t>Приведение в нормативное состояние качества воды в населенных пунктах на территории муниципального образования «Томский район</t>
    </r>
    <r>
      <rPr>
        <sz val="5"/>
        <color theme="1"/>
        <rFont val="Times New Roman"/>
        <family val="1"/>
        <charset val="204"/>
      </rPr>
      <t>»</t>
    </r>
  </si>
  <si>
    <t>11.1.</t>
  </si>
  <si>
    <t>11.2.</t>
  </si>
  <si>
    <t>Количество поставленных и смонтированных фильтров, шт.</t>
  </si>
  <si>
    <t>Количество поставленных и смонтированных павильонов, шт.</t>
  </si>
  <si>
    <t>11.2.1.</t>
  </si>
  <si>
    <t>мероприятие 1. «Поставка и монтаж фильтров безреагентного обезжелезивания воды и комплектующего к ним оборудования для нужд муниципального образования «Богашевское сельское поселения»</t>
  </si>
  <si>
    <t>11.2.2.</t>
  </si>
  <si>
    <t>мероприятие 2. «Поставка и монтаж фильтров безреагентного обезжелезивания воды и комплектующего к ним оборудования для нужд муниципального образования «Воронинское сельское поселения»</t>
  </si>
  <si>
    <t>11.2.3.</t>
  </si>
  <si>
    <t>мероприятие 3. «Поставка и монтаж фильтров безреагентного обезжелезивания воды и комплектующего к ним оборудования для нужд муниципального образования «Заречное сельское поселения»</t>
  </si>
  <si>
    <t>11.2.4.</t>
  </si>
  <si>
    <t>мероприятие 4. «Поставка и монтаж фильтров безреагентного обезжелезивания воды и комплектующего к ним оборудования для нужд муниципального образования «Зоркальцевское сельское поселения»</t>
  </si>
  <si>
    <t>11.2.5.</t>
  </si>
  <si>
    <t>мероприятие 5. «Поставка и монтаж фильтров безреагентного обезжелезивания воды и комплектующего к ним оборудования для нужд муниципального образования «Калтайское сельское поселения»</t>
  </si>
  <si>
    <t>11.2.6.</t>
  </si>
  <si>
    <t>мероприятие 6. «Поставка и монтаж фильтров безреагентного обезжелезивания воды и комплектующего к ним оборудования для нужд муниципального образования «Корниловское сельское поселения»</t>
  </si>
  <si>
    <t>11.2.7.</t>
  </si>
  <si>
    <t>мероприятие 7. «Поставка и монтаж фильтров безреагентного обезжелезивания воды и комплектующего к ним оборудования для нужд муниципального образования «Малиновское сельское поселения»</t>
  </si>
  <si>
    <t>11.2.8.</t>
  </si>
  <si>
    <t>мероприятие 8. «Поставка и монтаж фильтров безреагентного обезжелезивания воды и комплектующего к ним оборудования для нужд муниципального образования «Межениновское  сельское поселения»</t>
  </si>
  <si>
    <t>11.2.9.</t>
  </si>
  <si>
    <t>мероприятие 9. «Поставка и монтаж фильтров безреагентного обезжелезивания воды и комплектующего к ним оборудования для нужд муниципального образования «Мирненское сельское поселения»</t>
  </si>
  <si>
    <t>11.2.10.</t>
  </si>
  <si>
    <t>мероприятие 10. «Поставка и монтаж фильтров безреагентного обезжелезивания воды и комплектующего к ним оборудования для нужд муниципального образования «Наумовское сельское поселения»</t>
  </si>
  <si>
    <t>11.2.11.</t>
  </si>
  <si>
    <t>мероприятие 11. «Поставка и монтаж фильтров безреагентного обезжелезивания воды и комплектующего к ним оборудования для нужд муниципального образования «Новорождественское сельское поселения»</t>
  </si>
  <si>
    <t>11.2.12.</t>
  </si>
  <si>
    <t>мероприятие 12. «Поставка и монтаж фильтров безреагентного обезжелезивания воды и комплектующего к ним оборудования для нужд муниципального образования «Рыбаловское сельское поселения»</t>
  </si>
  <si>
    <t>11.2.13.</t>
  </si>
  <si>
    <t>мероприятие 13. «Поставка и монтаж фильтров безреагентного обезжелезивания воды и комплектующего к ним оборудования для нужд муниципального образования «Спасское сельское поселения»</t>
  </si>
  <si>
    <t>11.2.14.</t>
  </si>
  <si>
    <t>мероприятие 14. «Поставка и монтаж фильтров безреагентного обезжелезивания воды и комплектующего к ним оборудования для нужд муниципального образования «Турунтаевское сельское поселения»</t>
  </si>
  <si>
    <t>11.2.15.</t>
  </si>
  <si>
    <t>мероприятие 15. «Поставка и монтаж павильонов для водозаборных скважин и фильтров безреагентного обезжелезивания воды для нужд муниципального образования «Богашевское сельское поселение»</t>
  </si>
  <si>
    <t>11.2..16.</t>
  </si>
  <si>
    <t>мероприятие 16. «Поставка и монтаж павильонов для водозаборных скважин и фильтров безреагентного обезжелезивания воды для нужд муниципального образования «Воронинское сельское поселение»</t>
  </si>
  <si>
    <t>11.2.17.</t>
  </si>
  <si>
    <t>мероприятие 17. «Поставка и монтаж павильонов для водозаборных скважин и фильтров безреагентного обезжелезивания воды для нужд муниципального образования «Заречное сельское поселение»</t>
  </si>
  <si>
    <t>11.2.18.</t>
  </si>
  <si>
    <t>мероприятие 18. «Поставка и монтаж павильонов для водозаборных скважин и фильтров безреагентного обезжелезивания воды для нужд муниципального образования «Зоркальцевское сельское поселение»</t>
  </si>
  <si>
    <t>11.2.19.</t>
  </si>
  <si>
    <t>мероприятие 19. «Поставка и монтаж павильонов для водозаборных скважин и фильтров безреагентного обезжелезивания воды для нужд муниципального образования «Калтайское сельское поселение»</t>
  </si>
  <si>
    <t>11.2.20.</t>
  </si>
  <si>
    <t>мероприятие 20. «Поставка и монтаж павильонов для водозаборных скважин и фильтров безреагентного обезжелезивания воды для нужд муниципального образования «Корниловское сельское поселение»</t>
  </si>
  <si>
    <t>11.2.21.</t>
  </si>
  <si>
    <t>мероприятие 21. «Поставка и монтаж павильонов для водозаборных скважин и фильтров безреагентного обезжелезивания воды для нужд муниципального образования «Малиновское сельское поселение»</t>
  </si>
  <si>
    <t>11.2.22.</t>
  </si>
  <si>
    <t>мероприятие 22. «Поставка и монтаж павильонов для водозаборных скважин и фильтров безреагентного обезжелезивания воды для нужд муниципального образования «Межениновское сельское поселение»</t>
  </si>
  <si>
    <t>11.2.23.</t>
  </si>
  <si>
    <t>мероприятие 23. «Поставка и монтаж павильонов для водозаборных скважин и фильтров безреагентного обезжелезивания воды для нужд муниципального образования «Новорождественское сельское поселение»</t>
  </si>
  <si>
    <t>11.2.24.</t>
  </si>
  <si>
    <t>мероприятие 24. «Поставка и монтаж павильонов для водозаборных скважин и фильтров безреагентного обезжелезивания воды для нужд муниципального образования «Рыбаловское сельское поселение»</t>
  </si>
  <si>
    <t>11.2.25.</t>
  </si>
  <si>
    <t>мероприятие 25. «Поставка и монтаж павильонов для водозаборных скважин и фильтров безреагентного обезжелезивания воды для нужд муниципального образования «Спасское сельское поселение»</t>
  </si>
  <si>
    <t>11.2.26.</t>
  </si>
  <si>
    <t>мероприятие 26. «Поставка и монтаж павильонов для водозаборных скважин и фильтров безреагентного обезжелезивания воды для нужд муниципального образования «Турунтаевское сельское поселение» (с. Новоархангельское, д. Халдеево)»</t>
  </si>
  <si>
    <t>11.2.27.</t>
  </si>
  <si>
    <t>мероприятие 27. «Поставка и монтаж павильонов для водозаборных скважин и фильтров безреагентного обезжелезивания воды для нужд муниципального образования «Турунтаевское сельское поселение» (с. Турунтаево, д. Перовка)»</t>
  </si>
  <si>
    <t>11.2.28.</t>
  </si>
  <si>
    <t>мероприятие 28. «Поставка и монтаж павильонов для водозаборных скважин и фильтров безреагентного обезжелезивания воды для нужд муниципального образования «Турунтаевское сельское поселение» (с. Турунтаево, д. Подломск)»</t>
  </si>
  <si>
    <t>Задача 12 подпрограммы 2. «Приобретение в муниципальную собственность объектов коммунального хозяйства на территории Томского района»</t>
  </si>
  <si>
    <t>12.1.</t>
  </si>
  <si>
    <t>12.2.</t>
  </si>
  <si>
    <t>Количество приобретённых объектов в муниципальную собственность, усл. ед.</t>
  </si>
  <si>
    <t>12.2.1.</t>
  </si>
  <si>
    <t>мероприятие 1. «Приобретение объекта «Наружные сети хозяйственно-бытовой канализации в пос. Зональная Станция»</t>
  </si>
  <si>
    <t>12.2.2.</t>
  </si>
  <si>
    <t>мероприятие 2. «Приобретение объекта «Наружные сети хозяйственно-питьевого противопожарного водопровода в пос. Зональная Станция»</t>
  </si>
  <si>
    <t>12.2.3.</t>
  </si>
  <si>
    <r>
      <t xml:space="preserve">мероприятие 3. «Приобретение и монтаж </t>
    </r>
    <r>
      <rPr>
        <sz val="5"/>
        <rFont val="Times New Roman"/>
        <family val="1"/>
        <charset val="204"/>
      </rPr>
      <t>пеллетной</t>
    </r>
    <r>
      <rPr>
        <sz val="5"/>
        <color theme="1"/>
        <rFont val="Times New Roman"/>
        <family val="1"/>
        <charset val="204"/>
      </rPr>
      <t xml:space="preserve"> котельной в с. </t>
    </r>
    <r>
      <rPr>
        <sz val="5"/>
        <rFont val="Times New Roman"/>
        <family val="1"/>
        <charset val="204"/>
      </rPr>
      <t>Семилужки</t>
    </r>
    <r>
      <rPr>
        <sz val="5"/>
        <color theme="1"/>
        <rFont val="Times New Roman"/>
        <family val="1"/>
        <charset val="204"/>
      </rPr>
      <t xml:space="preserve"> Томского района»</t>
    </r>
  </si>
  <si>
    <t>12.2.4.</t>
  </si>
  <si>
    <r>
      <t xml:space="preserve">мероприятие 4. «Приобретение и монтаж </t>
    </r>
    <r>
      <rPr>
        <sz val="5"/>
        <rFont val="Times New Roman"/>
        <family val="1"/>
        <charset val="204"/>
      </rPr>
      <t>пеллетной</t>
    </r>
    <r>
      <rPr>
        <sz val="5"/>
        <color theme="1"/>
        <rFont val="Times New Roman"/>
        <family val="1"/>
        <charset val="204"/>
      </rPr>
      <t xml:space="preserve"> котельной в с. Малиновка Томского района»</t>
    </r>
  </si>
  <si>
    <t>Задача 13 подпрограммы 2. «Подготовка документации по планировке и межеванию территорий населённых пунктов муниципального образования «Томский район»</t>
  </si>
  <si>
    <t>13.1.</t>
  </si>
  <si>
    <t>13.2.</t>
  </si>
  <si>
    <t>Количество документаций по планировке и межеванию населённых пунктов, шт.</t>
  </si>
  <si>
    <t>13.2.1.</t>
  </si>
  <si>
    <t>мероприятие 1. «Подготовка документации по планировке и межеванию территории населённого пункта п. Зональная Станция Зональненского сельского поселения»</t>
  </si>
  <si>
    <t>мероприятие 2. « Подготовка документации по планировке и межеванию территории населённого пункта п. Мирный Мирненского сельского поселения»</t>
  </si>
  <si>
    <t>Итого по подпрограмме 2</t>
  </si>
  <si>
    <t>X</t>
  </si>
  <si>
    <t>Наименование муниципальной программы, подпрограммы, основного мероприятия, ведомственной целевой программы</t>
  </si>
  <si>
    <t>План</t>
  </si>
  <si>
    <t>Факт</t>
  </si>
  <si>
    <t>Федеральный бюджет, тыс. руб.</t>
  </si>
  <si>
    <t>Областной бюджет, тыс. руб.</t>
  </si>
  <si>
    <t>Подпрограмма 3</t>
  </si>
  <si>
    <t>Задача 1 подпрограммы 3. «Улучшение жилищных условий граждан, проживающих в сельской местности, в том числе молодых семей и молодых специалистов»</t>
  </si>
  <si>
    <t>Управление по социально-экономическому развитию села</t>
  </si>
  <si>
    <t>Количество граждан, проживающих в сельской местности, улучшивших жилищные условия, семей</t>
  </si>
  <si>
    <t>Количество молодых семей и молодых специалистов, обеспеченных доступным жильём, семей</t>
  </si>
  <si>
    <t>мероприятие 1. «Улучшение жилищных условий граждан, проживающих в сельской местности»</t>
  </si>
  <si>
    <t>мероприятие 2. «Улучшение жилищных условий молодых семей и молодых специалистов»</t>
  </si>
  <si>
    <t>Задача 2 подпрограммы 3. «Развитие сети дошкольных и общеобразовательных организаций в сельской местности»</t>
  </si>
  <si>
    <t>Управление образования Администрации Томского района</t>
  </si>
  <si>
    <t>Количество созданных учебных мест, мест</t>
  </si>
  <si>
    <t>Мероприятие 2. «Проектирование зданий для размещения общеобразовательных организаций. (Здание общеобразовательной организации МБОУ «Корниловская СОШ)» на 400 мест (ПСД)»</t>
  </si>
  <si>
    <t>Задача 3 подпрограммы 3. «Развитие сети объектов физической культуры и спорта в сельской местности»</t>
  </si>
  <si>
    <t>Администрация Богашевского сельского поселения</t>
  </si>
  <si>
    <t>Задача 4 подпрограммы 3. «Развитие сети учреждений культурно-досугового типа в сельской местности»</t>
  </si>
  <si>
    <t>Администрация Корниловского сельского поселения</t>
  </si>
  <si>
    <t>Задача 5 подпрограммы 3. «Развитие газификации в сельской местности»</t>
  </si>
  <si>
    <t>Численность населения, обеспеченного сетевым газом, чел.</t>
  </si>
  <si>
    <t>Протяжённость введённых сетей газоснабжения, км</t>
  </si>
  <si>
    <t>мероприятие 1. «Газоснабжение жилых зданий микрорайона «Новоспасский» с. Коларово Томского района Томской области»</t>
  </si>
  <si>
    <t>Задача 6 подпрограммы 3. «Развитие водоснабжения в сельской местности»</t>
  </si>
  <si>
    <t>Основное мероприятие 1. «Развитие водоснабжения в сельской местности»</t>
  </si>
  <si>
    <t>Администрация Моряковского сельского поселения</t>
  </si>
  <si>
    <t>Протяжённость построенных сетей водоснабжения, км</t>
  </si>
  <si>
    <t>Численность населения, обеспеченного питьевой водой, человек</t>
  </si>
  <si>
    <t>Протяжённость отреконструированных сетей водоснабжения, км</t>
  </si>
  <si>
    <t>мероприятие 1. «Система водоснабжения микрорайона Новоспасский с. Коларово Томского района Томской области»</t>
  </si>
  <si>
    <t>6.2.3.</t>
  </si>
  <si>
    <t>Задача 7 подпрограммы 3. «Реализация проектов комплексного обустройства площадок под компактную жилищную застройку в сельской местности»</t>
  </si>
  <si>
    <t>Задача 8 подпрограммы 3. «Реализация мероприятий по грантовой поддержке местных инициатив (в том числе создание и совершенствование инфраструктуры сельского туризма)»</t>
  </si>
  <si>
    <t>Задача 9 подпрограммы 3. «Развитие улично-дорожной сети в сельской местности»</t>
  </si>
  <si>
    <t>Итого по подпрограмме 3</t>
  </si>
  <si>
    <t>средства фонда реформирования ЖКХ</t>
  </si>
  <si>
    <t>Подпрограмма 4</t>
  </si>
  <si>
    <t>Задача 1 подпрограммы 4. «Содержание и ремонт автомобильных дорог вне границ населённых пунктов в границах муниципального района»</t>
  </si>
  <si>
    <t>Администрация Межениновского сельского поселения</t>
  </si>
  <si>
    <t>Администрация Зональненского сельского поселения</t>
  </si>
  <si>
    <t>Администрация Новорождественского сельского поселения</t>
  </si>
  <si>
    <t>Протяжённость автомобильных дорог, соответствующих нормативным требованиям, км</t>
  </si>
  <si>
    <t>мероприятие 1. «Содержание автомобильных дорог вне границ населённых пунктов в границах муниципального района «Подъезд от с. Итатка до с. Томское»</t>
  </si>
  <si>
    <t>мероприятие 2. «Содержание автомобильных дорог вне границ населённых пунктов в границах муниципального района «Подъезд от д.Лоскутово к д.Магадаево»</t>
  </si>
  <si>
    <t>мероприятие 3. «Содержание автомобильных дорог вне границ населённых пунктов в границах муниципального района «с.Богашево – д.Плотниково – ж.р. Петухово»</t>
  </si>
  <si>
    <t>мероприятие 4. «Содержание автомобильных дорог вне границ населённых пунктов в границах муниципального района «с.Богашево-ж.р. Каштак»</t>
  </si>
  <si>
    <t>мероприятие 5. «Содержание автомобильных дорог вне границ населённых пунктов в границах муниципального района «д.Белоусово – д.Овражное»</t>
  </si>
  <si>
    <t>мероприятие 6. «Содержание автомобильных дорог вне границ населённых пунктов в границах муниципального района «с.Петухово – д.Сухарево»</t>
  </si>
  <si>
    <t>мероприятие 7. «Содержание автомобильных дорог вне границ населённых пунктов в границах муниципального района «ж.р. 26 км – п.Басандайка»</t>
  </si>
  <si>
    <t>мероприятие 8. «Содержание автомобильных дорог вне границ населённых пунктов в границах муниципального района  «с.Межениновка-п.Смена»</t>
  </si>
  <si>
    <t>мероприятие 9. «Содержание автомобильных дорог вне границ населённых пунктов в границах муниципального района «с.Межениновка-п.Заречный»</t>
  </si>
  <si>
    <t>мероприятие 10. «Содержание автомобильных дорог вне границ населённых пунктов в границах муниципального района «Подъезд от а/дороги г.Томск–с.Моряковский Затон до с.Половинка»</t>
  </si>
  <si>
    <t>мероприятие 11. «Содержание автомобильных дорог вне границ населённых пунктов в границах муниципального района «Подъезд от а/дороги с.Моряковский Затон – с.Половинка до д.Козюлино»</t>
  </si>
  <si>
    <t>мероприятие 12. «Содержание автомобильных дорог вне границ населённых пунктов в границах муниципального района «Автодорога от с.Половинка - до п.Поздняково»</t>
  </si>
  <si>
    <t>мероприятие 13. «Содержание автомобильных дорог вне границ населённых пунктов в границах муниципального района «Подъезд от автодороги Томск -Предтеченск к д.Позднеево»</t>
  </si>
  <si>
    <t>мероприятие 14. «Содержание автомобильных дорог вне границ населённых пунктов в границах муниципального района «Подъезд от а/дороги с.Малиновка-Леспромхоз к д.Москали»</t>
  </si>
  <si>
    <t>мероприятие 15. «Содержание автомобильных дорог вне границ населённых пунктов в границах муниципального района «Подъезд от п.Молодежный - к п.Заречный»</t>
  </si>
  <si>
    <t>мероприятие 16. «Содержание автомобильных дорог вне границ населённых пунктов в границах муниципального района «Подъезд от а/дороги г.Томск – с.Итатка к д.Ольговка»</t>
  </si>
  <si>
    <t>мероприятие 17. «Содержание автомобильных дорог вне границ населённых пунктов в границах муниципального района «Подъезд к с.Сухоречье от а/дороги г.Томск-г.Мариинск к Карьеру»</t>
  </si>
  <si>
    <t>мероприятие 18. «Содержание автомобильных дорог вне границ населённых пунктов в границах муниципального района «Подъезд от а/дороги г.Томск-г.Мариинск к Карьеру»</t>
  </si>
  <si>
    <t>мероприятие 19. «Содержание автомобильных дорог вне границ населённых пунктов в границах муниципального района «Подъезд от а/дороги г.Томск –с.Мельниково к д.Кудринский участок»</t>
  </si>
  <si>
    <t>мероприятие 20. «Содержание автомобильных дорог вне границ населённых пунктов в границах муниципального района «Подъезд от с.Зоркальцево к д.Березкино»</t>
  </si>
  <si>
    <t>мероприятие 21. «Содержание автомобильных дорог вне границ населённых пунктов в границах муниципального района «Подъезд от а/дороги г.Томск-с.Мельниково к д.Нелюбино»</t>
  </si>
  <si>
    <t>мероприятие 22. «Содержание автомобильных дорог вне границ населённых пунктов в границах муниципального района «Подъезд от г.Томска к д.Петрово»</t>
  </si>
  <si>
    <t>мероприятие 23. «Содержание автомобильных дорог вне границ населённых пунктов в границах муниципального района «Подъезд от д.Петрово к д.Борики»</t>
  </si>
  <si>
    <t>мероприятие 24. «Содержание автомобильных дорог вне границ населённых пунктов в границах муниципального района «Подъезд от а/дороги г.Томск-с.Мельниково к п.86-й квартал»</t>
  </si>
  <si>
    <t>мероприятие 25. «Содержание автомобильных дорог вне границ населённых пунктов в границах муниципального района «Подъезд к д.Поросино от с.Зоркальцево»</t>
  </si>
  <si>
    <t>мероприятие 26. «Содержание автомобильных дорог вне границ населённых пунктов в границах муниципального района «Подъезд от а/дороги г.Томск-п.Самусь к с.Петропавловка»</t>
  </si>
  <si>
    <t>мероприятие 27. «Содержание автомобильных дорог вне границ населённых пунктов в границах муниципального района  «Подъезд от а/дороги г.Томск –с.Наумовка к д.Георгиевка»</t>
  </si>
  <si>
    <t>мероприятие 28. «Содержание автомобильных дорог вне границ населённых пунктов в границах муниципального района «Подъезд от а/дороги к г.Томск –г.Новосибирск к д.Березовая Речка»</t>
  </si>
  <si>
    <t>мероприятие 29. «Содержание автомобильных дорог вне границ населённых пунктов в границах муниципального района «Подъезд от а/дороги с.Курлек - д.Березовая Речка к д.Госконюшня (с 13-го км от с.Курлек)»</t>
  </si>
  <si>
    <t>мероприятие 30. «Содержание автомобильных дорог вне границ населённых пунктов в границах муниципального района «Подъезд от а/дороги к г.Томск –с.Итатка к д.Конинино»</t>
  </si>
  <si>
    <t>мероприятие 31. «Содержание автомобильных дорог вне границ населённых пунктов в границах муниципального района «Подъезд от а/дороги г.Томск –с.Итатка к д.Постниково»</t>
  </si>
  <si>
    <t>мероприятие 32. «Содержание автомобильных дорог вне границ населённых пунктов в границах муниципального района «д.Перовка – д.Горьковка»</t>
  </si>
  <si>
    <t>1.2.33.</t>
  </si>
  <si>
    <t>мероприятие 33. «Содержание автомобильных дорог вне границ населённых пунктов в границах муниципального района «Подъезд от а/дороги г.Томск-г.Мариинск к д.Спасо-Яйское (с.Турунтаево – д.Спасо-Яйское)»</t>
  </si>
  <si>
    <t>1.2.34.</t>
  </si>
  <si>
    <t>мероприятие 34. «Содержание автомобильных дорог вне границ населённых пунктов в границах муниципального района «А/дорога от д.Кисловка до д.Головина»</t>
  </si>
  <si>
    <t>1.2.35.</t>
  </si>
  <si>
    <t>мероприятие 35. «Содержание автомобильных дорог вне границ населённых пунктов в границах муниципального района «А/дорога от с.Кафтанчиково до д.Барабинка»</t>
  </si>
  <si>
    <t>1.2.36.</t>
  </si>
  <si>
    <t>мероприятие 36. «Содержание автомобильных дорог вне границ населённых пунктов в границах муниципального района «Подъезд от а/дороги г.Томск-с.Межениновка к п.Трубачево»</t>
  </si>
  <si>
    <t>1.2.37.</t>
  </si>
  <si>
    <t>мероприятие 37. «Содержание автомобильных дорог вне границ населённых пунктов в границах муниципального района «Подъезд от а/дороги г.Томск –с.Межениновка к оздоровительному лагерю "Восход"»</t>
  </si>
  <si>
    <t>1.2.38.</t>
  </si>
  <si>
    <t>мероприятие 38. «Содержание автомобильных дорог вне границ населённых пунктов в границах муниципального района «Подъезд от а/дороги г.Томск-с.Межениновка к д.Плотниково»</t>
  </si>
  <si>
    <t>1.2.39.</t>
  </si>
  <si>
    <t>мероприятие 39. «Содержание автомобильных дорог вне границ населённых пунктов в границах муниципального района «Подъезд от а/дороги г.Томск –с.Межениновка к п.Аэропорт (п.Аэропорт – с.Межениновка)»</t>
  </si>
  <si>
    <t>1.2.40.</t>
  </si>
  <si>
    <t>мероприятие 40. «Содержание автомобильных дорог вне границ населённых пунктов в границах муниципального района «д.Мазалово – д.Новостройка»</t>
  </si>
  <si>
    <t>1.2.41.</t>
  </si>
  <si>
    <t>мероприятие 41. «Содержание автомобильных дорог вне границ населённых пунктов в границах муниципального района «Подъезд от с.Октябрьское к д.Ущерб»</t>
  </si>
  <si>
    <t>1.2.42.</t>
  </si>
  <si>
    <t>мероприятие 42. «Содержание автомобильных дорог вне границ населённых пунктов в границах муниципального района «А/дорога - подъезд к д.Николаевка – д.Милоновка»</t>
  </si>
  <si>
    <t>Задача 3 подпрограммы 4. «Ремонт автомобильных дорог общего пользования местного значения в границах муниципального образования «Томский район»</t>
  </si>
  <si>
    <t>Основное мероприятие 1. «Ремонт автомобильных дорог общего пользования местного значения в границах муниципального образования «Томский район», в том числе:</t>
  </si>
  <si>
    <t>Администрация Октябрьского сельского поселения</t>
  </si>
  <si>
    <r>
      <t>Протяжённость отремонтированных автомобильных дорог,  м</t>
    </r>
    <r>
      <rPr>
        <vertAlign val="superscript"/>
        <sz val="5"/>
        <color theme="1"/>
        <rFont val="Times New Roman"/>
        <family val="1"/>
        <charset val="204"/>
      </rPr>
      <t>2</t>
    </r>
  </si>
  <si>
    <t>мероприятие 1. «Ремонт автомобильных дорог общего пользования местного значения в границах Богашевского сельского поселения: «дорожная сеть с. Богашево», проезд между ул. Энергетиков и ул. Линейная, Томский район, Томская область»</t>
  </si>
  <si>
    <t>мероприятие 2. «Ремонт автомобильных дорог общего пользования местного значения в границах Богашевского сельского поселения: «дорожная сеть с. Лучаново», ул. О. Кошевого, Томский район, Томская область»</t>
  </si>
  <si>
    <t>мероприятие 3. «Ремонт автомобильных дорог общего пользования местного значения в границах Богашевского сельского поселения: «дорожная сеть с. Петухово», ул. Рабочая, Томский район, Томская область»</t>
  </si>
  <si>
    <t>мероприятие 4. «Ремонт автомобильных дорог общего пользования местного значения в границах Богашевского сельского поселения: «дорожная сеть д. Овражное», ул. Центральная, Томский район, Томская область»</t>
  </si>
  <si>
    <t>мероприятие 5. «Ремонт автомобильных дорог общего пользования местного значения в границах Воронинского сельского поселения: «автомобильная дорога д. Воронино, ул. Центральная, ул. Лесная, ул. Октябрьская, Томский район, Томская область»</t>
  </si>
  <si>
    <t>––</t>
  </si>
  <si>
    <t>мероприятие 6. «Ремонт автомобильных дорог общего пользования местного значения в границах Заречного сельского поселения: «дорожная сеть с. Кафтанчиково, ул. Новая, ул. Коммунистическая, Томский район, Томская область»</t>
  </si>
  <si>
    <t>мероприятие 7. «Ремонт автомобильных дорог общего пользования местного значения в границах Заречного сельского поселения: «дорожная сеть д. Барабинка, пер. Садовый»</t>
  </si>
  <si>
    <t>мероприятие 8. «Ремонт автомобильных дорог общего пользования местного значения в границах Заречного сельского поселения: «дорожная сеть д. Кисловка, ул. Советская, ул. Сосновая»</t>
  </si>
  <si>
    <t>мероприятие 9. «Ремонт автомобильных дорог общего пользования местного значения в границах Заречного сельского поселения: «дорожная сеть с. Тахтамышево, ул. Фабричная»</t>
  </si>
  <si>
    <t>мероприятие 10. «Ремонт автомобильных дорог общего пользования местного значения в границах Зональненского сельского поселения: «ул. Совхозная, ул. Рабочая, п. Зональная станция, Томский район»</t>
  </si>
  <si>
    <t>мероприятие 11. «Ремонт автомобильных дорог общего пользования местного значения в границах Зоркальцевского сельского поселения: «дорожная сеть д. Березкино, ул. Сибирская, ул. Мира» (Томский район, Томская область)»</t>
  </si>
  <si>
    <t>мероприятие 12. «Ремонт автомобильных дорог общего пользования местного значения в границах  Зоркальцевского сельского поселения: «дорожная сеть д. Поросино, ул. Новая, ул. Колодникова» (Томский район, Томская область)»</t>
  </si>
  <si>
    <t>мероприятие 13. «Ремонт автомобильных дорог общего пользования местного значения в границах  Зоркальцевского сельского поселения: «дорожная сеть с. Зоркальцево, ул. Совхозная, ул. Рабочая, ул. Молодежная» (Томский район, Томская область)»</t>
  </si>
  <si>
    <t>мероприятие 14. «Ремонт автомобильных дорог общего пользования местного значения в границах  Зоркальцевского сельского поселения: «дорожная сеть д. Нелюбино, ул. Клубная, ул. Дорожная, ул. Весенняя (Томский район, Томская область)»</t>
  </si>
  <si>
    <t>мероприятие 15. «Ремонт автомобильных дорог общего пользования местного значения в границах Итатского сельского поселения: «дорожная сеть с.Итатка» Томский район, Томская область»</t>
  </si>
  <si>
    <t>мероприятие 16. «Ремонт автомобильных дорог общего пользования местного значения в границах Калтайского сельского поселения: «Томская область, Томский район, д. Кандинка, дорожная сеть», ул. Советская»</t>
  </si>
  <si>
    <t>мероприятие 17. «Ремонт автомобильных дорог общего пользования местного значения в границах Копыловского сельского поселения: «дорожная сеть п. Копылово, Томская область, Томский район», ул. Рабочая»</t>
  </si>
  <si>
    <t>мероприятие 18. «Ремонт автомобильных дорог общего пользования местного значения в границах Корниловского сельского поселения: «дорожная сеть с. Корнилово»</t>
  </si>
  <si>
    <t>мероприятие 19. «Ремонт автомобильных дорог общего пользования местного значения в границах Малиновского сельского поселения:  «с. Малиновка, Томского района, Томской области, ул. Некрасова, ул. Школьная, ул. Песочная»</t>
  </si>
  <si>
    <t>мероприятие 20. «Ремонт автомобильных дорог общего пользования местного значения в границах Межениновского сельского поселения: «дорожная сеть п. Басандайка», Томский район, Томская область, ул. Школьная»</t>
  </si>
  <si>
    <t>мероприятие 21. «Ремонт автомобильных дорог общего пользования местного значения в границах Межениновского сельского поселения: «дорожная сеть с. Межениновка», Томский район, Томская область, ул. Ленина, ул. Первомайская, ул. Тихая»</t>
  </si>
  <si>
    <t>мероприятие 22. «Ремонт автомобильных дорог общего пользования местного значения в границах Мирненского сельского поселения: «п. Мирный, пер. Новый, п. Мирный, ул. Крутая, п. Мирный, мкр. Мирный, ул. Лазурная, п. Мирный, мкр. Мирный, ул. Центральная, Томский район, Томская область»</t>
  </si>
  <si>
    <t>мероприятие 23. «Ремонт автомобильных дорог общего пользования местного значения в границах Моряковского сельского поселения:  «дорожная сеть с. Моряковский Затон. Восстановление дорожного покрытия по адресу: Томская область, Томский район, с. Моряковский Затон, пер. Иштанский»</t>
  </si>
  <si>
    <t>мероприятие 24. «Ремонт автомобильных дорог общего пользования местного значения в границах Наумовского сельского поселения: «ул. Пролетарская, с. Наумовка, Томский район»</t>
  </si>
  <si>
    <t>мероприятие 25. «Ремонт автомобильных дорог общего пользования местного значения в границах Новорождественского сельского поселения: «дорожная сеть с. Новорождественское»</t>
  </si>
  <si>
    <t>мероприятие 26. «Ремонт автомобильных дорог общего пользования местного значения в границах  Новорождественского сельского поселения: «дорожная сеть д. Мазалово»</t>
  </si>
  <si>
    <t>мероприятие 27. «Ремонт автомобильных дорог общего пользования местного значения в границах Октябрьского сельского поселения: «дорожная сеть с. Октябрьское, ул. Лесная от №1 до №6, ул. Ласточкина (площадь у ДК), ул. Заводская (площадь у ДК)» (Томский район, Томская область)»</t>
  </si>
  <si>
    <t>мероприятие 28. «Ремонт автомобильных дорог общего пользования местного значения в границах Рыбаловского сельского поселения: «дорожная сеть с. Рыбалово», Томская область, Томский район, ул. Советская, от №20 до №36»</t>
  </si>
  <si>
    <t>мероприятие 29. «Ремонт автомобильных дорог общего пользования местного значения в границах Спасского сельского поселения: «Томская область, Томский район, с. Вершинино, дорожная сеть (Кузнецово поле)»</t>
  </si>
  <si>
    <t>мероприятие 30. «Ремонт автомобильных дорог общего пользования местного значения в границах Турунтаевского сельского поселения: «дорожная сеть с. Новоархангельское», Томская область, Томский район, с. Новоархангельское, ул. Строителей»</t>
  </si>
  <si>
    <t>мероприятие 31. «Ремонт автомобильных дорог общего пользования местного значения в границах муниципального образования «Томский район»: «д. Белоусово – д. Овражное»</t>
  </si>
  <si>
    <t>мероприятие 32. «Ремонт автомобильных дорог общего пользования местного значения в границах муниципального образования «Томский район»: «с. Богашево – ж.р. Каштак»</t>
  </si>
  <si>
    <t>мероприятие 33. «Ремонт автомобильных дорог общего пользования местного значения в границах муниципального образования «Томский район»: «с. Межениновка – п. Смена»</t>
  </si>
  <si>
    <t>мероприятие 34. «Ремонт автомобильных дорог общего пользования местного значения в границах муниципального образования «Томский район»: «Подъезд от а/дороги г. Томск – с. Моряковский Затон до с. Половинка»</t>
  </si>
  <si>
    <t>мероприятие 35. «Ремонт автомобильных дорог общего пользования местного значения в границах муниципального образования «Томский район»: «Подъезд от а/дороги с. Моряковский Затон – с. Половинка до д. Козюлино»</t>
  </si>
  <si>
    <t>мероприятие 36. «Ремонт автомобильных дорог общего пользования местного значения в границах муниципального образования «Томский район»: «Подъезд от п. Молодежный – к п. Заречный»</t>
  </si>
  <si>
    <t>мероприятие 37. «Ремонт автомобильных дорог общего пользования местного значения в границах муниципального образования «Томский район»: «Подъезд к с. Сухоречье от а/дороги г. Томск – г. Мариинск к Карьеру»</t>
  </si>
  <si>
    <t>мероприятие 38. «Ремонт автомобильных дорог общего пользования местного значения в границах муниципального образования «Томский район»: «Подъезд от а/дороги г. Томск – г. Мариинск к Карьеру»</t>
  </si>
  <si>
    <t>мероприятие 39. «Ремонт автомобильных дорог общего пользования местного значения в границах муниципального образования «Томский район»: «Подъезд от а/дороги г. Томск – с. Мельниково к д. Нелюбино»</t>
  </si>
  <si>
    <t>3.2.40.</t>
  </si>
  <si>
    <t>мероприятие 40. «Ремонт автомобильных дорог общего пользования местного значения в границах муниципального образования «Томский район»: «Подъезд от а/дороги г. Томск – с. Мельниково к п.86-й квартал»</t>
  </si>
  <si>
    <t>3.2.41.</t>
  </si>
  <si>
    <t>мероприятие 41. «Ремонт автомобильных дорог общего пользования местного значения в границах муниципального образования «Томский район»: «Подъезд от а/дороги г. Томск – с. Наумовка к д. Георгиевка»</t>
  </si>
  <si>
    <t>3.2.42.</t>
  </si>
  <si>
    <t>мероприятие 42. «Ремонт автомобильных дорог общего пользования местного значения в границах муниципального образования «Томский район»: «Подъезд от а/дороги г. Томск – п. Предтеченск к д. Позднеево»</t>
  </si>
  <si>
    <t>3.2.43.</t>
  </si>
  <si>
    <t>мероприятие 43. «Ремонт автомобильных дорог общего пользования местного значения в границах муниципального образования «Томский район»: «Подъезд от а/дороги г. Томск – г. Мариинск к д. Спасо-Яйское (с. Турунтаево – д.Спасо-Яйское)»</t>
  </si>
  <si>
    <t>3.2.44.</t>
  </si>
  <si>
    <t>мероприятие 44. «Ремонт автомобильных дорог общего пользования местного значения в границах муниципального образования «Томский район»: «А/дорога от д. Кисловка до д. Головина»</t>
  </si>
  <si>
    <t>3.2.45.</t>
  </si>
  <si>
    <t>мероприятие 45. «Ремонт автомобильных дорог общего пользования местного значения в границах муниципального образования «Томский район»: «А/дорога от с. Кафтанчиково до д. Барабинка»</t>
  </si>
  <si>
    <t>3.2.46.</t>
  </si>
  <si>
    <t>мероприятие 46. «Ремонт автомобильных дорог общего пользования местного значения в границах муниципального образования «Томский район»: «Подъезд от а/дороги г. Томск – с. Межениновка к д. Плотниково»</t>
  </si>
  <si>
    <t>3.2.47.</t>
  </si>
  <si>
    <t>мероприятие 47. «Ремонт автомобильных дорог общего пользования местного значения в границах муниципального образования «Томский район»: «Подъезд от а/дороги г. Томск – с. Межениновка к п. Аэропорт (п. Аэропорт – с.Межениновка)»</t>
  </si>
  <si>
    <t>3.2.48.</t>
  </si>
  <si>
    <t>мероприятие 48. «Ремонт автомобильных дорог общего пользования местного значения в границах муниципального образования «Томский район»: «А/дорога – подъезд к д. Николаевка – д. Милоновка»</t>
  </si>
  <si>
    <r>
      <t>Протяжённость отремонтированных автомобильных дорог, м</t>
    </r>
    <r>
      <rPr>
        <vertAlign val="superscript"/>
        <sz val="5"/>
        <color theme="1"/>
        <rFont val="Times New Roman"/>
        <family val="1"/>
        <charset val="204"/>
      </rPr>
      <t>2</t>
    </r>
  </si>
  <si>
    <t>3.2.62.</t>
  </si>
  <si>
    <t>мероприятие 62.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«А/дорога – подъезд к д. Николаевка – д. Милоновка»</t>
  </si>
  <si>
    <t>3.2.63.</t>
  </si>
  <si>
    <t>мероприятие 63.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«Подъезд от а/дороги г. Томск – с. Межениновка к п. Аэропорт (п. Аэропорт – с.Межениновка)»</t>
  </si>
  <si>
    <t>3.2.64.</t>
  </si>
  <si>
    <t>мероприятие 64.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«Подъезд от а/дороги г. Томск – с. Межениновка к д. Плотниково»</t>
  </si>
  <si>
    <t>3.2.65.</t>
  </si>
  <si>
    <t>мероприятие 65.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«А/дорога от с. Кафтанчиково до д. Барабинка»</t>
  </si>
  <si>
    <t>3.2.66.</t>
  </si>
  <si>
    <t>мероприятие 66.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«А/дорога от д. Кисловка до д. Головина»</t>
  </si>
  <si>
    <t>3.2.67.</t>
  </si>
  <si>
    <t>мероприятие 67.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«Подъезд от а/дороги г. Томск – г. Мариинск к д. Спасо-Яйское (с. Турунтаево – д.Спасо-Яйское)»</t>
  </si>
  <si>
    <t>3.2.68.</t>
  </si>
  <si>
    <t>мероприятие 68.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«Подъезд от а/дороги г. Томск – п. Предтеченск к д. Позднеево»</t>
  </si>
  <si>
    <t>3.2.69.</t>
  </si>
  <si>
    <t>мероприятие 69.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«Подъезд от а/дороги г. Томск – с. Наумовка к д. Георгиевка»</t>
  </si>
  <si>
    <t>3.2.70.</t>
  </si>
  <si>
    <t>мероприятие 70.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«Подъезд от а/дороги г. Томск – с. Мельниково к п.86-й квартал»</t>
  </si>
  <si>
    <t>3.2.71.</t>
  </si>
  <si>
    <t>мероприятие 71.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«Подъезд от а/дороги г. Томск – с. Мельниково к д. Нелюбино»</t>
  </si>
  <si>
    <t>3.2.72.</t>
  </si>
  <si>
    <t>мероприятие 72.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«Подъезд от а/дороги г. Томск – г. Мариинск к Карьеру»</t>
  </si>
  <si>
    <t>3.2.73.</t>
  </si>
  <si>
    <t>мероприятие 73.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«Подъезд к с. Сухоречье от а/дороги г. Томск – г. Мариинск к Карьеру»</t>
  </si>
  <si>
    <t>3.2.74.</t>
  </si>
  <si>
    <t>мероприятие 74.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«Подъезд от п. Молодежный – к п. Заречный»</t>
  </si>
  <si>
    <t>3.2.75.</t>
  </si>
  <si>
    <t>мероприятие 75.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«Подъезд от а/дороги с. Моряковский Затон – с. Половинка до д. Козюлино»</t>
  </si>
  <si>
    <t>3.2.76.</t>
  </si>
  <si>
    <t>мероприятие 76.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«Подъезд от а/дороги г. Томск – с. Моряковский Затон до с. Половинка»</t>
  </si>
  <si>
    <t>3.2.77.</t>
  </si>
  <si>
    <t>мероприятие 77.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«с. Межениновка – п. Смена»</t>
  </si>
  <si>
    <t>3.2.78.</t>
  </si>
  <si>
    <t>мероприятие 78.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«с. Богашево – ж.р. Каштак»</t>
  </si>
  <si>
    <t>3.2.79.</t>
  </si>
  <si>
    <t>мероприятие 79. «Выполнение работ по проведению экспертизы достоверности сметной стоимости по объекту «Ремонт автомобильной дороги общего пользования местного значения в границах муниципального образования «Томский район»: «д. Белоусово – д. Овражное»</t>
  </si>
  <si>
    <t>Задача 6 подпрограммы 4. «Повышение безопасности участников дорожного движения на автомобильных дорогах муниципального образования «Томский район»</t>
  </si>
  <si>
    <t>Основное мероприятие 1. «Повышение безопасности участников дорожного движения на автомобильных дорогах муниципального образования «Томский район», в том числе:</t>
  </si>
  <si>
    <t>Администрация Воронинского сельского поселения</t>
  </si>
  <si>
    <t>Администрация Заречного сельского поселения</t>
  </si>
  <si>
    <t>Администрация Калтайского сельского поселения</t>
  </si>
  <si>
    <t>Администрация Малиновского сельского поселения</t>
  </si>
  <si>
    <t>Администрация Наумовского сельского поселения</t>
  </si>
  <si>
    <t>Количество установленных (заменённых) дорожных знаков, шт.</t>
  </si>
  <si>
    <t>Количество установленных светофоров, шт.</t>
  </si>
  <si>
    <t>Протяжённость дорожной разметки, м</t>
  </si>
  <si>
    <r>
      <t>Протяжённость отремонтируемых искусственных дорожных неровностей, м</t>
    </r>
    <r>
      <rPr>
        <vertAlign val="superscript"/>
        <sz val="5"/>
        <color theme="1"/>
        <rFont val="Times New Roman"/>
        <family val="1"/>
        <charset val="204"/>
      </rPr>
      <t>2</t>
    </r>
  </si>
  <si>
    <t>Количество установленных осветительных приборов, шт.</t>
  </si>
  <si>
    <r>
      <t>Площадь обустроенных обочин, м</t>
    </r>
    <r>
      <rPr>
        <vertAlign val="superscript"/>
        <sz val="5"/>
        <color theme="1"/>
        <rFont val="Times New Roman"/>
        <family val="1"/>
        <charset val="204"/>
      </rPr>
      <t>2</t>
    </r>
  </si>
  <si>
    <r>
      <t>Площадь, обустроенная тротуарами, м</t>
    </r>
    <r>
      <rPr>
        <vertAlign val="superscript"/>
        <sz val="5"/>
        <color theme="1"/>
        <rFont val="Times New Roman"/>
        <family val="1"/>
        <charset val="204"/>
      </rPr>
      <t>2</t>
    </r>
  </si>
  <si>
    <r>
      <t>Площадь обустроенного подхода, м</t>
    </r>
    <r>
      <rPr>
        <vertAlign val="superscript"/>
        <sz val="5"/>
        <color theme="1"/>
        <rFont val="Times New Roman"/>
        <family val="1"/>
        <charset val="204"/>
      </rPr>
      <t>2</t>
    </r>
  </si>
  <si>
    <r>
      <t>Площадь обустроенных тротуарных дорожек, м</t>
    </r>
    <r>
      <rPr>
        <vertAlign val="superscript"/>
        <sz val="5"/>
        <color theme="1"/>
        <rFont val="Times New Roman"/>
        <family val="1"/>
        <charset val="204"/>
      </rPr>
      <t>2</t>
    </r>
  </si>
  <si>
    <r>
      <t>Площадь обустроенного пешеходного тротуара, м</t>
    </r>
    <r>
      <rPr>
        <vertAlign val="superscript"/>
        <sz val="5"/>
        <color theme="1"/>
        <rFont val="Times New Roman"/>
        <family val="1"/>
        <charset val="204"/>
      </rPr>
      <t>2</t>
    </r>
  </si>
  <si>
    <r>
      <t>Площадь обустроенных съездов к домам, м</t>
    </r>
    <r>
      <rPr>
        <vertAlign val="superscript"/>
        <sz val="5"/>
        <color theme="1"/>
        <rFont val="Times New Roman"/>
        <family val="1"/>
        <charset val="204"/>
      </rPr>
      <t>2</t>
    </r>
  </si>
  <si>
    <t>Количество подготовленных отчётов рыночной стоимости годового размера арендной платы, шт.</t>
  </si>
  <si>
    <t>мероприятие 1.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вблизи МБОУ «Халдеевская ООШ» Томского района, д. Халдеево, ул.Лесная, 1а (Турунтаевское сельское поселение))»</t>
  </si>
  <si>
    <t>мероприятие 2.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вблизи МАДОУ «ЦРР – детский сад с. Моряковский Затон» Томского района, д. Губино, ул. Совхозная, 3» (Моряковское сельское поселение))»</t>
  </si>
  <si>
    <t>мероприятие 3.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вблизи МБДОУ «Детский сад с.Богашево», с.Богашево, ул.Новостройка, 12 (Богашевское сельское поселение))»</t>
  </si>
  <si>
    <t>6.2.4.</t>
  </si>
  <si>
    <t>мероприятие 4.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на автомобильной дороге «Подъезд от д. Петрово к д. Борики»</t>
  </si>
  <si>
    <t>6.2.5.</t>
  </si>
  <si>
    <t>мероприятие 5.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на автомобильной дороге «Подъезд к д. Поросино от с. Зоркальцево»)</t>
  </si>
  <si>
    <t>6.2.6.</t>
  </si>
  <si>
    <t>мероприятие 6.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вблизи МАОУ «Моряковская СОШ» Томского района, с. Моряковский Затон, ул. Советская, 29»)</t>
  </si>
  <si>
    <t>6.2.7.</t>
  </si>
  <si>
    <r>
      <t xml:space="preserve">мероприятие 7. «Повышение безопасности участников дорожного движения на автомобильных дорогах муниципального образования «Томский район» (Повышение безопасности участников дорожного движения вблизи </t>
    </r>
    <r>
      <rPr>
        <sz val="5"/>
        <color rgb="FF111111"/>
        <rFont val="Times New Roman"/>
        <family val="1"/>
        <charset val="204"/>
      </rPr>
      <t>МБОУ «Богашевская СОШ им. А.И. Федорова» Томского района, с. Богашево, ул. Киевская, 28 (Богашевское сельское поселение))»</t>
    </r>
  </si>
  <si>
    <t>6.2.23.</t>
  </si>
  <si>
    <t>мероприятие 23.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восстановление электроосвещения на внутри поселковых дорогах Богошевского сельского поселения Томского района)»</t>
  </si>
  <si>
    <t>6.2.24.</t>
  </si>
  <si>
    <t>мероприятие 24.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обустройство обочин в Воронинском сельском поселении Томского района)»</t>
  </si>
  <si>
    <t>6.2.25.</t>
  </si>
  <si>
    <t>мероприятие 25.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восстановление электроосвещения на внутри поселковых дорогах Заречного сельского поселения Томского района)»</t>
  </si>
  <si>
    <t>6.2.26.</t>
  </si>
  <si>
    <t>мероприятие 26.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устройство подхода к МБДОУ «Зональненская СОШ» в Зональненском сельском поселении Томского района)»</t>
  </si>
  <si>
    <t>6.2.27.</t>
  </si>
  <si>
    <t>мероприятие 27.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устройство тротуарной дорожки в Зоркальцевском сельском поселении Томского района)»</t>
  </si>
  <si>
    <t>6.2.28.</t>
  </si>
  <si>
    <t>мероприятие 28.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восстановление электроосвещения на внутри поселковых дорогах Калтайского сельского поселения Томского района)»</t>
  </si>
  <si>
    <t>6.2.29.</t>
  </si>
  <si>
    <t>мероприятие 29.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обустройство обочин в Малиновском сельском поселении Томского района)»</t>
  </si>
  <si>
    <t>6.2.30.</t>
  </si>
  <si>
    <t>мероприятие 30.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обустройство тротуаров в Межениновском сельском поселении Томского района)»</t>
  </si>
  <si>
    <t>6.2.31.</t>
  </si>
  <si>
    <t>мероприятие 31.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обустройство обочин в Моряковском сельском поселении Томского района)»</t>
  </si>
  <si>
    <t>6.2.32.</t>
  </si>
  <si>
    <t>мероприятие 32.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обустройство пешеходного тротуара в Наумовском сельском поселении Томского района)»</t>
  </si>
  <si>
    <t>6.2.33.</t>
  </si>
  <si>
    <t>мероприятие 33.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восстановление электроосвещения на внутри поселковых дорогах Новорождественского сельского поселения Томского района)»</t>
  </si>
  <si>
    <t>6.2.34.</t>
  </si>
  <si>
    <t>мероприятие 34.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устройство съездов к домам в Октябрьском сельском поселении Томского района)»</t>
  </si>
  <si>
    <t>6.2.35.</t>
  </si>
  <si>
    <t>мероприятие 35.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обустройство тротуаров в Рыбаловском сельском поселении Томского района)»</t>
  </si>
  <si>
    <t>6.2.36.</t>
  </si>
  <si>
    <t>мероприятие 36. «Повышение безопасности участников дорожного движения на автомобильных дорогах муниципального образования «Томский район» (обеспечение безопасных условий участников дорожного движения:  восстановление электроосвещения на внутри поселковых дорогах Турунтаевского сельского поселения Томского района)»</t>
  </si>
  <si>
    <t>6.2.37.</t>
  </si>
  <si>
    <t>мероприятие 37. «Оценка рыночной стоимости годового размера арендной платы места размещения рекламной конструкции, для проведения аукционов на право заключения договора на установку и эксплуатацию рекламной конструкции»</t>
  </si>
  <si>
    <t>Количество подготовленных отчётов о рыночной стоимости годового размера арендной платы, шт.</t>
  </si>
  <si>
    <t>Задача 7 подпрограммы 4. «Повышение безопасности проживания населения на территории муниципального образования «Томский район»</t>
  </si>
  <si>
    <t>Число жителей, планируемых к переселению, чел.</t>
  </si>
  <si>
    <r>
      <t>Общая площадь расселяемых жилых помещений, м</t>
    </r>
    <r>
      <rPr>
        <vertAlign val="superscript"/>
        <sz val="5"/>
        <color theme="1"/>
        <rFont val="Times New Roman"/>
        <family val="1"/>
        <charset val="204"/>
      </rPr>
      <t>2</t>
    </r>
  </si>
  <si>
    <t>Количество расселяемых жилых помещений, усл. ед.</t>
  </si>
  <si>
    <r>
      <t>Расселяемая площадь жилых помещений,  м</t>
    </r>
    <r>
      <rPr>
        <vertAlign val="superscript"/>
        <sz val="5"/>
        <color theme="1"/>
        <rFont val="Times New Roman"/>
        <family val="1"/>
        <charset val="204"/>
      </rPr>
      <t>2</t>
    </r>
  </si>
  <si>
    <t>Количество безнадзорных животных, подлежащих учёту, голов</t>
  </si>
  <si>
    <t>Количество ликвидированных аварийных тополей, шт.</t>
  </si>
  <si>
    <t>мероприятие 1. «Осуществление отдельных государственных полномочий по регулированию численности безнадзорных животных»</t>
  </si>
  <si>
    <t>мероприятие 2. «Обеспечение мероприятий по переселению граждан из аварийного жилищного фонда, в том числе переселение граждан из аварийного жилищного фонда с учётом необходимости развития малоэтажного жилищного строительства», в том числе:</t>
  </si>
  <si>
    <r>
      <t>Расселяемая площадь жилых помещений, м</t>
    </r>
    <r>
      <rPr>
        <vertAlign val="superscript"/>
        <sz val="5"/>
        <color theme="1"/>
        <rFont val="Times New Roman"/>
        <family val="1"/>
        <charset val="204"/>
      </rPr>
      <t>2</t>
    </r>
  </si>
  <si>
    <t>7.2.2.1.</t>
  </si>
  <si>
    <t>с. Корнилово, пер. Коммунистический, д. 4</t>
  </si>
  <si>
    <t>7.2.2.2.</t>
  </si>
  <si>
    <t>с. Моряковский Затон, ул. Ленина, д. 17</t>
  </si>
  <si>
    <t>7.2.2.3.</t>
  </si>
  <si>
    <t>с. Моряковский Затон, ул. Советская, д. 15</t>
  </si>
  <si>
    <t>7.2.2.4.</t>
  </si>
  <si>
    <t>с. Моряковский Затон, ул. Советская, д. 17</t>
  </si>
  <si>
    <t>7.2.2.5.</t>
  </si>
  <si>
    <t>с. Моряковский Затон, ул. Фрунзе, д. 2</t>
  </si>
  <si>
    <t>7.2.2.6.</t>
  </si>
  <si>
    <t>с. Петухово, ул. Школьная, д. 14а</t>
  </si>
  <si>
    <t>7.2.2.7.</t>
  </si>
  <si>
    <t>п. Зональная Станция, ул. Светлая, д. 10</t>
  </si>
  <si>
    <t>7.2.2.8.</t>
  </si>
  <si>
    <t>п. Зональная Станция, ул. Светлая, д.10, корп. 1</t>
  </si>
  <si>
    <t>Мероприятие 3. «Выполнение работ по сносу опасных тополей в Зоркальцевском сельском поселении, входящем в состав Томского района»</t>
  </si>
  <si>
    <t>Мероприятие 4. «Выполнение работ по сносу опасных тополей в Рыбаловском  сельском поселении, входящем в состав Томского района»</t>
  </si>
  <si>
    <t>Мероприятие 5. «Выполнение работ по сносу опасных тополей в Зональненском сельском поселении, входящем в состав Томского района»</t>
  </si>
  <si>
    <t>Итого по подпрограмме 4</t>
  </si>
  <si>
    <t>-</t>
  </si>
  <si>
    <t>Протяженность построенных газораспределительных сетей, км</t>
  </si>
  <si>
    <t>Мероприятие 1. «Газоснабжение с. Кафтанчиково Томского района Томской области. III очередь»</t>
  </si>
  <si>
    <t>Мероприятие 2. «Газоснабжение микрорайона индивидуальной застройки "Красивый пруд" в п. Зональная Станция Томского района Томской области»</t>
  </si>
  <si>
    <t>Мероприятие 3. «Комплексная компактная застройка МКР «Мирный» Мирненского сельского поселения Томского района Инженерная инфраструктура. Корректировка Сети газоснабжения (II очередь, 4 этап)»</t>
  </si>
  <si>
    <t>Мероприятие 4. «Газоснабжение с. Итатка Томского района Томской области»</t>
  </si>
  <si>
    <t>Мероприятие 1. «Разработка проектно-сметной документации по объекту «Газовая блочно-модульная котельная с. Томское Томского района»</t>
  </si>
  <si>
    <t>Мероприятие 2. «Разработка проектно-сметной документации по объекту «Газоснабжение п. Трубачево Томского района Томской области»</t>
  </si>
  <si>
    <t>Мероприятие 5. «Корректировка проектно-сметной документации по объекту «Газоснабжение д. Петрово Томского района, Томской области»</t>
  </si>
  <si>
    <t>Количество  положительных заключений о достоверности определения сметной стоимости, шт.</t>
  </si>
  <si>
    <t>Мероприятие 1. «Выполнение работ по экспертизе проектной документации по объекту «Газоснабжение д. Петрово Томского района, Томской области»</t>
  </si>
  <si>
    <t>Протяженность введенных и оформленных газовых сетей, км.</t>
  </si>
  <si>
    <t>Количество снесенных зеленых насаждений, шт.</t>
  </si>
  <si>
    <t>Количество подготовленных технических планов, шт.</t>
  </si>
  <si>
    <t xml:space="preserve">Мероприятие 2. «Выполнение геодезических изысканий для оформления и постановки на кадастровый учет объекта капитального строительства «Газоснабжение микрорайона индивидуальной застройки «Красивый пруд» в п. Зональная Станция Томского района Томской области» </t>
  </si>
  <si>
    <t xml:space="preserve">Мероприятие 3. « Выполнение геодезических изысканий для оформления и постановки на кадастровый учет объекта капитального строительства «Комплексная компактная застройка МКР «Мирный» Мирненского сельского поселения Томского района Томской области. Инженерная инфраструктура. Корректировка Сети газоснабжения (II очередь, 4 этап)» </t>
  </si>
  <si>
    <t xml:space="preserve">Мероприятие 4. «Выполнение работ по врезке вновь построенного газопровода в действующий газопровод в д. Чёрная Речка Томского района Томской области» </t>
  </si>
  <si>
    <t>Мероприятие 5. «Газоснабжение ул. Береговой, пер. Совхозного в д. Чёрная Речка Томского района Томской области (оказание услуг по сносу зелёных насаждений в охранной зоне газопровода в д. Чёрная Речка Томского района Томской области)»</t>
  </si>
  <si>
    <t>Количество снесенных зеленых насаждений в охранной зоне газопровода, шт.</t>
  </si>
  <si>
    <r>
      <t xml:space="preserve"> </t>
    </r>
    <r>
      <rPr>
        <sz val="5"/>
        <color rgb="FF000000"/>
        <rFont val="Times New Roman"/>
        <family val="1"/>
        <charset val="204"/>
      </rPr>
      <t>Мероприятие 6.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д. Барабинка Томского района Томской области»)»</t>
    </r>
  </si>
  <si>
    <t>Количество изготовленных технических планов, шт.</t>
  </si>
  <si>
    <t>х</t>
  </si>
  <si>
    <t xml:space="preserve">Мероприятие 7.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индивидуальных жилых домов в д. Борики Томского района Томской области»)» </t>
  </si>
  <si>
    <t>Мероприятие 8.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п. Зональная Станция Томского района Томской области. II очередь»)»</t>
  </si>
  <si>
    <t xml:space="preserve">Мероприятие 9.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с. Зоркальцево Томского района Томской области»)» </t>
  </si>
  <si>
    <t xml:space="preserve">Мероприятие 10.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жилых домов по ул. Тенистой, №№3, 3а, 5а, 7, 9, 11, 13; ул. Гагарина, №№3а, 9а в с. Корнилово Томского района Томской области»)» </t>
  </si>
  <si>
    <t xml:space="preserve">Мероприятие 11.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с. Калтай Томского района Томской области»)» </t>
  </si>
  <si>
    <t>Мероприятие 12.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с. Моряковский Затон Томского района Томской области. II этап»)»</t>
  </si>
  <si>
    <t>Мероприятие 13.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с. Моряковский Затон Томского района Томской области. III этап»)»</t>
  </si>
  <si>
    <t>Мероприятие 14.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с. Курлек Томского района Томской области»)»</t>
  </si>
  <si>
    <t>Мероприятие 15.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с. Тахтамышево Томского района Томской области»)»</t>
  </si>
  <si>
    <t>Мероприятие 16.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ул. Береговой, пер. Совхозного в д. Чёрная Речка Томского района Томской области»)»</t>
  </si>
  <si>
    <t>Мероприятие 17.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д. Большое Протопопово, д. Малое Протопопово и п. Мирный Томского района Томской области. I этап»)»</t>
  </si>
  <si>
    <t>Мероприятие 18.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жилых зданий микрорайона «Новоспасский» в с. Коларово Томского района Томской области»)»</t>
  </si>
  <si>
    <t>Мероприятие 19.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микрорайона «Южный» в с. Тахтамышево Томского района Томской области»)»</t>
  </si>
  <si>
    <t>4.2.20.</t>
  </si>
  <si>
    <t>Мероприятие 20.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микрорайона индивидуальной застройки «Радужный» пос. Зональная Станция Томского района Томской области» газопровод высокого давления, газоснабжение 1 пускового комплекса»)»</t>
  </si>
  <si>
    <t>4.2.21.</t>
  </si>
  <si>
    <t>Мероприятие 21.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микрорайона индивидуальной застройки «Радужны» пос. Зональная Станция Томского района Томской области» газоснабжение II пускового комплекса»)»</t>
  </si>
  <si>
    <t>4.2.22.</t>
  </si>
  <si>
    <t>Мероприятие 22.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микрорайона индивидуальной застройки «Радужный» пос. Зональная Станция Томского района Томской области» газоснабжение III пускового комплекса»)»</t>
  </si>
  <si>
    <t>4.2.23.</t>
  </si>
  <si>
    <t>Мероприятие 23. «Проведение работ по технической инвентаризации (изготовлению технических планов) для оформления в собственность газораспределительных сетей на территории Томского района («Газоснабжение микрорайона индивидуальной застройки «Красная Горка» в окрестностях с. Корнилово Томского района Томской области»)»</t>
  </si>
  <si>
    <t>.4.2.24.</t>
  </si>
  <si>
    <t>Мероприятие 24. «Оформление и постановка на кадастровый учёт объекта «Газоснабжение с. Рыбалово Томского района Томской области. II очередь»</t>
  </si>
  <si>
    <t>Задача 5 подпрограммы 1. «Обеспечение технической возможности подключения потребителей к сети газоснабжения»</t>
  </si>
  <si>
    <t>5.2..</t>
  </si>
  <si>
    <t>Основное мероприятие 1. «Обеспечение технической возможности подключения потребителей к сети газоснабжения», в том числе:</t>
  </si>
  <si>
    <t>Количество домовладений с ТУ, ед.</t>
  </si>
  <si>
    <t>Мероприятие 1. «Организация информирования населения по вопросам получения технических условий, проектирования и монтажа внутридомового газопровода и газового оборудования»</t>
  </si>
  <si>
    <t>71 400,0</t>
  </si>
  <si>
    <t>Задача 6. Приобретение в муниципальную собственность газораспределительных сетей на территории Томского района</t>
  </si>
  <si>
    <t>Мероприятие 1. «Приобретение объекта «Газопровод высокого давления к котельной микрорайона «Северный» и индивидуальной жилой застройке в Заречном сельском поселении Томского района Томской области»</t>
  </si>
  <si>
    <t>Задача 7. Изготовление схем газоснабжения населенного пункта, выполнение гидравлических расчетов по объектам газоснабжения на территории Томского района</t>
  </si>
  <si>
    <t>7.2..</t>
  </si>
  <si>
    <t>Количество изготовленных схем газоснабжения, шт.</t>
  </si>
  <si>
    <t>Количество выполненных гидравлических расчётов, шт.</t>
  </si>
  <si>
    <t>7.2.1..</t>
  </si>
  <si>
    <t>Мероприятие 1. «Изготовление схемы газоснабжения населенного пункта, выполнение гидравлических расчетов по объекту «Газоснабжение ул. Зеленая и ул. Боровая в п. Трубачево Томского района Томской области»</t>
  </si>
  <si>
    <t>Итого по подпрограмме 1</t>
  </si>
  <si>
    <t>87 750,6</t>
  </si>
  <si>
    <t>Местный бюджет, тыс. руб.</t>
  </si>
  <si>
    <t>Внебюджетные источники, тыс. руб.</t>
  </si>
  <si>
    <t>Итого за счёт всех источников, тыс. руб.</t>
  </si>
  <si>
    <t>Причины отклонения финансирования</t>
  </si>
  <si>
    <t>Наименование показателя, ед. изм.</t>
  </si>
  <si>
    <t>Значение показателя</t>
  </si>
  <si>
    <t>Причины отклонения фактических значений показателя от запланированных</t>
  </si>
  <si>
    <t>Муниципальная программа (МП), всего</t>
  </si>
  <si>
    <t>Цель МП</t>
  </si>
  <si>
    <t>Подпрограмма 1(ПП1), всего</t>
  </si>
  <si>
    <t>Цель ПП1</t>
  </si>
  <si>
    <t>Задача 1 Подпрограммы 1, всего</t>
  </si>
  <si>
    <t>1.1.1.</t>
  </si>
  <si>
    <t>Основное мероприятие 1. «Организация строительства газораспределительных сетей на территории Томского района»</t>
  </si>
  <si>
    <t>Протяженность построенных газораспределительных сетей, к</t>
  </si>
  <si>
    <t>Ведомственная целевая программа</t>
  </si>
  <si>
    <t>Основное мероприятие 1. «Организация получения государственной экспертизы и/или получения положительного заключения о достоверности сметной стоимости проектно-сметной документации и/или сметной документации, и/или получения отчёта о проверке правильности применения расценок стоимости проектно-изыскательских работ без проверки объёмов, по объектам в части газораспределительных сетей на территории Томского района, в том числе финансируемых полностью и частично за счет средств федерального и/или областного бюджетов»</t>
  </si>
  <si>
    <t>Основное мероприятие 1. «Организация ввода в эксплуатацию и оформления в собственность газораспределительных сетей на территории Томского района»</t>
  </si>
  <si>
    <t>2015 год</t>
  </si>
  <si>
    <t xml:space="preserve">Мероприятие 1. «Выполнение геодезических изысканий для оформления и постановки на кадастровый учет объекта капитального строительства«Газоснабжение с. Кафтанчиково Томского района Томской области. III очередь»  </t>
  </si>
  <si>
    <t>Основное мероприятие 1. «Повышение безопасности проживания населения на территории муниципального образования «Томский район»</t>
  </si>
  <si>
    <t>Основное мероприятие 1. «Приобретение в муниципальную собственность газораспределительных сетей на территории Томского района»</t>
  </si>
  <si>
    <t>Основное мероприятие 1. «Изготовление схем газоснабжения населенного пункта, выполнение гидравлических расчетов по объектам газоснабжения на территории Томского района»</t>
  </si>
  <si>
    <t>Основное мероприятие 1. «Произвести капитальный ремонт объектов коммунального хозяйства»</t>
  </si>
  <si>
    <t>Основное мероприятие 1. «Приобрести материалы на развитие инженерной инфраструктуры Томского района»</t>
  </si>
  <si>
    <t>Основное мероприятие 1. «Обследование технического, санитарно-эпидемиологического состояния объектов коммунального комплекса»</t>
  </si>
  <si>
    <t>Основное мероприятие 1. «Организация получения государственной экспертизы и/или получения положительного заключения о достоверности сметной стоимости проектно-сметной документации и/или сметной документации, и/или получения отчёта о проверке правильности применения расценок стоимости проектно-изыскательских работ без проверки объёмов, по объектам финансируемых полностью и частично за счет средств федерального и/или областного бюджетов»</t>
  </si>
  <si>
    <t>Основное мероприятие 1. «Провести техническое освидетельствование строительных конструкций, техническое обследование дымовых труб,  строительных конструкций зданий, резервуаров котельного оборудования, экспертизу промышленной безопасности котельных»</t>
  </si>
  <si>
    <t>Основное мероприятие 1. «Компенсация местным бюджетам расходов по организации теплоснабжения теплоснабжающими организациями, использующими в качестве топлива нефть или мазут»</t>
  </si>
  <si>
    <r>
      <t>Основное мероприятие 1. «</t>
    </r>
    <r>
      <rPr>
        <sz val="5"/>
        <color rgb="FF000000"/>
        <rFont val="Times New Roman"/>
        <family val="1"/>
        <charset val="204"/>
      </rPr>
      <t>Приведение в нормативное состояние качества воды в населенных пунктах на территории муниципального образования «Томский район»</t>
    </r>
  </si>
  <si>
    <r>
      <t>Основное мероприятие 1. «Приобретение в муниципальную собственность объектов коммунального хозяйства на территории Томского района</t>
    </r>
    <r>
      <rPr>
        <sz val="5"/>
        <color rgb="FF000000"/>
        <rFont val="Times New Roman"/>
        <family val="1"/>
        <charset val="204"/>
      </rPr>
      <t>»</t>
    </r>
  </si>
  <si>
    <r>
      <t>Основное мероприятие 1. «Подготовка документации по планировке и межеванию территорий населённых пунктов муниципального образования «Томский район</t>
    </r>
    <r>
      <rPr>
        <sz val="5"/>
        <color rgb="FF000000"/>
        <rFont val="Times New Roman"/>
        <family val="1"/>
        <charset val="204"/>
      </rPr>
      <t>»</t>
    </r>
  </si>
  <si>
    <t>Основное мероприятие 1. «Улучшение жилищных условий граждан, проживающих в сельской местности, в том числе молодых семей и молодых специалистов»</t>
  </si>
  <si>
    <t>Основное мероприятие 1. «Развитие сети дошкольных и общеобразовательных организаций в сельской местности»</t>
  </si>
  <si>
    <t>Основное мероприятие 1. «Развитие газификации в сельской местности»</t>
  </si>
  <si>
    <t>Основное мероприятие 1. «Содержание и ремонт автомобильных дорог вне границ населённых пунктов в границах муниципального района»</t>
  </si>
  <si>
    <t>Основное мероприятие 1. «Проектирование газораспределительных сетей на территории Томского района»</t>
  </si>
  <si>
    <t>Задача 2 подпрограммы 1.</t>
  </si>
  <si>
    <t xml:space="preserve">Задача 3 подпрограммы 1. </t>
  </si>
  <si>
    <t>Задача 4 подпрограммы 1.</t>
  </si>
  <si>
    <t>1.3.</t>
  </si>
  <si>
    <t>1.3.1.</t>
  </si>
  <si>
    <t>1.4.1.</t>
  </si>
  <si>
    <t xml:space="preserve">Задача 4 подпрограммы 1. </t>
  </si>
  <si>
    <t>1.6.</t>
  </si>
  <si>
    <t>Задача 6 подпрограммы 1.</t>
  </si>
  <si>
    <t>1.7.</t>
  </si>
  <si>
    <t>Задача 7 подпрограммы 1.</t>
  </si>
  <si>
    <t>Задача 1 подпрограммы 2, всего</t>
  </si>
  <si>
    <t>Задача 2 подпрограммы 2, всего</t>
  </si>
  <si>
    <t>Задача 3 подпрограммы 2, всего</t>
  </si>
  <si>
    <t>Задача 7 подпрограммы 2, всего</t>
  </si>
  <si>
    <t>Задача 8 подпрограммы 2, всего</t>
  </si>
  <si>
    <t>Задачаи 10 подпрограммы 2, всего</t>
  </si>
  <si>
    <t>Задачаи 11 подпрограммы 2, всего</t>
  </si>
  <si>
    <t>Задачаи 12 подпрограммы 2, всего</t>
  </si>
  <si>
    <t>Подпрограмма 3, всего</t>
  </si>
  <si>
    <t>Задачаи 1 подпрограммы 3, всего</t>
  </si>
  <si>
    <t>Задачаи 1 подпрограммы 4, всего</t>
  </si>
  <si>
    <t>Задачаи 6 подпрограммы 4, всего</t>
  </si>
  <si>
    <t>Задачаи 7 подпрограммы 4, всего</t>
  </si>
  <si>
    <t>Основное мероприятие 1. «Капитальный ремонт объектов коммунального хозяйства»</t>
  </si>
  <si>
    <t>Основное мероприятие 1. «Получение государственной экспертизы и/или получения положительного заключения о достоверности сметной стоимости проектно-сметной документации и/или сметной документации, и/или получения отчёта о проверке правильности применения расценок стоимости проектно-изыскательских работ без проверки объёмов, по объектам финансируемых полностью и частично за счет средств федерального и/или областного бюджетов»</t>
  </si>
  <si>
    <t>1.4.</t>
  </si>
  <si>
    <t>1.7.1.</t>
  </si>
  <si>
    <t>2.1.1.</t>
  </si>
  <si>
    <t>Задачаи 9 подпрограммы 2, всего</t>
  </si>
  <si>
    <t>Основное мероприятие 1. «Повышение безопасности участников дорожного движения на автомобильных дорогах муниципального образования «Томский район»</t>
  </si>
  <si>
    <t>Уровень качества жизни населения, проживающего на территории муниципального образования «Томский район», баллы</t>
  </si>
  <si>
    <t>Уровень газификации природным газом жилищного фонда Томского района, %</t>
  </si>
  <si>
    <t>Подпрограмма 2, всего</t>
  </si>
  <si>
    <t>Уровень аварийных ситуаций в системах теплоснабжения, %</t>
  </si>
  <si>
    <t>Уровень аварийных ситуаций в системах водоснабжения, %</t>
  </si>
  <si>
    <t>Уровень аварийных ситуаций в системах водоотведения, %</t>
  </si>
  <si>
    <t>Количество предписаний ГИБДД Томского района, шт.</t>
  </si>
  <si>
    <t>Количество дорожно-транспортных происшествий, шт.</t>
  </si>
  <si>
    <t>Площадь аварийного жилищного фонда, м2</t>
  </si>
  <si>
    <t>Количество безнадзорных животных, голов</t>
  </si>
  <si>
    <t>Количество созданных рабочих мест, единиц</t>
  </si>
  <si>
    <t>экономия по торгам</t>
  </si>
  <si>
    <t>документы не приняты или отправлены на доработку</t>
  </si>
  <si>
    <t>Цель МП - Улучшение комфортности проживания на территории Томского района</t>
  </si>
  <si>
    <t>Цель ПП1 - Повышение уровня газификации жилищного фонда природным газом путем развития газовых сетей и системы газоснабжения Томского района</t>
  </si>
  <si>
    <t>Цель ПП2 - Развитие инженерной инфраструктуры Томского района для повышения надежности и эффективности поставок коммунальных ресурсов и обеспечения потребителей Томского района коммунальными услугами нормативного качества</t>
  </si>
  <si>
    <t>Цель ПП3 - Повышение уровня и качества жизни сельского населения, создание комфортных условий жизнедеятельности в сельской местности</t>
  </si>
  <si>
    <t>Цель ПП4 - Обеспечить безопасные условия проживания населения на территории муниципального образования «Томский район»</t>
  </si>
  <si>
    <t>2.3.</t>
  </si>
  <si>
    <t>Основное мероприятие 1. «Приведение в нормативное состояние качества воды в населенных пунктах на территории муниципального образования «Томский район»</t>
  </si>
  <si>
    <t>Основное мероприятие 1. «Приобретение в муниципальную собственность объектов коммунального хозяйства на территории Томского района»</t>
  </si>
  <si>
    <t>Основное мероприятие 1. «Подготовка документации по планировке и межеванию территорий населённых пунктов муниципального образования «Томский район»</t>
  </si>
  <si>
    <r>
      <t>Общая площадь расселяемых жилых помещений, м</t>
    </r>
    <r>
      <rPr>
        <vertAlign val="superscript"/>
        <sz val="5"/>
        <rFont val="Times New Roman"/>
        <family val="1"/>
        <charset val="204"/>
      </rPr>
      <t>2</t>
    </r>
  </si>
  <si>
    <r>
      <t>Расселяемая площадь жилых помещений,  м</t>
    </r>
    <r>
      <rPr>
        <vertAlign val="superscript"/>
        <sz val="5"/>
        <rFont val="Times New Roman"/>
        <family val="1"/>
        <charset val="204"/>
      </rPr>
      <t>2</t>
    </r>
  </si>
  <si>
    <t>2.3.1.</t>
  </si>
  <si>
    <t>2.7.</t>
  </si>
  <si>
    <t>2.7..1.</t>
  </si>
  <si>
    <t>2.8.</t>
  </si>
  <si>
    <t>2.8.1.</t>
  </si>
  <si>
    <t>2.9.</t>
  </si>
  <si>
    <t>2.9.1.</t>
  </si>
  <si>
    <t>2.10.</t>
  </si>
  <si>
    <t>2.10.1.</t>
  </si>
  <si>
    <t>2.11.</t>
  </si>
  <si>
    <t>2.11.1.</t>
  </si>
  <si>
    <t>2.12.</t>
  </si>
  <si>
    <t>2.12.1.</t>
  </si>
  <si>
    <t>3.1.1.</t>
  </si>
  <si>
    <t>4.1.1.</t>
  </si>
  <si>
    <t>4.6.</t>
  </si>
  <si>
    <t>4.6.1.</t>
  </si>
  <si>
    <t>4.7.</t>
  </si>
  <si>
    <t xml:space="preserve">Приложение 1 </t>
  </si>
  <si>
    <t xml:space="preserve">к Порядку проведения и критерии оценки </t>
  </si>
  <si>
    <t>эффективности реализации муниципальных</t>
  </si>
  <si>
    <t>программ Томского района</t>
  </si>
  <si>
    <t xml:space="preserve">                                                                                  (название программы) </t>
  </si>
  <si>
    <t>(Ответственный исполнитель муниципальной программы)</t>
  </si>
  <si>
    <t xml:space="preserve">ОТЧЕТ ОБ ИСПОЛНЕНИИ МУНИЦИПАЛЬНОЙ ПРОГРАММЫ                                                                                                        </t>
  </si>
  <si>
    <t>Управления ЖКХ, строительства, транспорта и связи Администрации Томского района</t>
  </si>
  <si>
    <t>«Улучшение комфортности проживания на территории Томского района на 2016 – 2020 годы" ЗА 2017 ГОД</t>
  </si>
  <si>
    <t>Количество разработанной проектно-сметной документации и проведенных экспертиз, шт.</t>
  </si>
  <si>
    <t>Количество полиэтиленовых труб «Труба ПЭ ду63*3,8 SDR17»,км</t>
  </si>
  <si>
    <t>Количество комплектов железобетонных материалов и изделий «Колодец ду1500мм, ,комплект</t>
  </si>
  <si>
    <t>Количество оцинкованных листов, шт</t>
  </si>
  <si>
    <t>2.13.</t>
  </si>
  <si>
    <t>2.13.1.</t>
  </si>
  <si>
    <t>Основное мероприятие 1. «Организация ввода в эксплуатацию и оформления в собственность объектов коммунального хозяйства на территории Томского района»</t>
  </si>
  <si>
    <t>Задачаи 13 подпрограммы 2, всего</t>
  </si>
  <si>
    <t>Количество объектов инженерной инфраструктуры, шт.</t>
  </si>
  <si>
    <t>Количество объектов благоуствойста, шт.</t>
  </si>
  <si>
    <t>Протяжённость дорожной разметки, км</t>
  </si>
  <si>
    <t>4.7.1.</t>
  </si>
  <si>
    <t>4.8.</t>
  </si>
  <si>
    <t>Задачаи 8 подпрограммы 4, всего</t>
  </si>
  <si>
    <t>4.8.1.</t>
  </si>
  <si>
    <r>
      <t>Площадь отремонтированных автомобильных дорог,м</t>
    </r>
    <r>
      <rPr>
        <vertAlign val="superscript"/>
        <sz val="5"/>
        <color theme="1"/>
        <rFont val="Times New Roman"/>
        <family val="1"/>
        <charset val="204"/>
      </rPr>
      <t>2</t>
    </r>
  </si>
  <si>
    <t>Основное мероприятие 1.     « Капитальный ремонт и (или) ремонт  автомобильных дорог общего пользования местного значения в границах муниципального образования «Томский район»</t>
  </si>
  <si>
    <t>Основное мероприятие 1. «Формирование комфортной среды в Томском районе»</t>
  </si>
  <si>
    <t>Количество  благоустроенных наиболее посещаемых муниципальных территорий общего пользования Томского района , шт.</t>
  </si>
  <si>
    <t>Протяженность обустроенных элементов ограждения, м. пог.</t>
  </si>
  <si>
    <t>Площадь отремонтированных дворовых проездов, м2</t>
  </si>
  <si>
    <t>Количество установленных скамеек, шт.</t>
  </si>
  <si>
    <t>Количество установленных урн для мусора, шт.</t>
  </si>
  <si>
    <t>Количество оборудованных мест для сбора твердых коммунальных отходов, шт.</t>
  </si>
  <si>
    <t>4.11.</t>
  </si>
  <si>
    <t>Задачаи 11 подпрограммы 4, всего</t>
  </si>
  <si>
    <t>4.11.1.</t>
  </si>
  <si>
    <t>Основное мероприятие 1. «Повышение безопасности населения на территории муниципального образования "Томский район»</t>
  </si>
  <si>
    <t>Экономия в следствии проведения торгов</t>
  </si>
  <si>
    <t>Количество цифровых топографических планов по планировке и межеванию населённых пунктов, шт.</t>
  </si>
  <si>
    <t>Количество отремонтированного котельного оборудования, шт.</t>
  </si>
  <si>
    <t>Подпрограмма 5</t>
  </si>
  <si>
    <t>Задачаи 1 подпрограммы 5, всего</t>
  </si>
  <si>
    <t>Показатель 1 задачи 1. Количество семей, улучшивших свои жилищные условия, семьи, шт.</t>
  </si>
  <si>
    <t>Показатель 2  задачи 1. Площадь введенного в эксплуатацию жилья, тыс. кв. м.</t>
  </si>
  <si>
    <t>Основное мероприятие 1. Реализация проекта «Губернаторская ипотека на территории Томского района»</t>
  </si>
  <si>
    <t>5.1.1.</t>
  </si>
  <si>
    <t>Количество семей улучшивших свои жилищные условия, семьи, шт.</t>
  </si>
  <si>
    <t>Площадь введенного в эксплуатацию жилья, тыс.кв. м.</t>
  </si>
  <si>
    <t>Основное мероприятие 1. «Разработка проектно-сметной документации и подготовка технико-экономического обоснования на объекты инженерной инфраструктуры Томского района»</t>
  </si>
  <si>
    <t>Количество полиэтиленовых труб «Труба ПЭ ду110*6,6 SDR17, км</t>
  </si>
  <si>
    <t>Количество лиц, прошедших повышение уровня квалификации, человек</t>
  </si>
  <si>
    <t>Цель ПП5 -Обеспечение доступности жилья и улучшение качества жилищных условий населения Томского района</t>
  </si>
  <si>
    <t>Подпрограмма 6</t>
  </si>
  <si>
    <t>Задачаи 1 подпрограммы 6, всего</t>
  </si>
  <si>
    <t>6.1.1.</t>
  </si>
  <si>
    <t>Показатель 1 задачи 1. Количество объектов благоустройства, шт.</t>
  </si>
  <si>
    <t>Цель ПП6 -Формирование комфортных и благоприятных условий проживания на территории Томского района</t>
  </si>
  <si>
    <t>Основное мероприятие 1. «Проведение технического освидетельствования строительных конструкций, техническое обследование дымовых труб,  строительных конструкций зданий, резервуаров котельного оборудования, экспертизу промышленной безопасности котельных»</t>
  </si>
  <si>
    <t>Экономия по торгам</t>
  </si>
  <si>
    <t>Количество подключенных потребителей, домов.</t>
  </si>
  <si>
    <t>1.6.1.</t>
  </si>
  <si>
    <t>Количество отремонтированных систем теплоснабжения, шт.</t>
  </si>
  <si>
    <t>Количество отремонтированных объектов уличного освещения, шт.</t>
  </si>
  <si>
    <t>Количество замененных дымовых труб, шт.</t>
  </si>
  <si>
    <t xml:space="preserve">Количество благоустроенных въездных зон, шт. </t>
  </si>
  <si>
    <t>2.14.</t>
  </si>
  <si>
    <t>Основное мероприятие 1.                           «Благоустройство въездных зон в г. Томск на территории Томского района»</t>
  </si>
  <si>
    <t>2.14.1.</t>
  </si>
  <si>
    <t>2.15.</t>
  </si>
  <si>
    <t>Задачаи 14 подпрограммы 2, всего</t>
  </si>
  <si>
    <t>Задачаи 15 подпрограммы 2, всего</t>
  </si>
  <si>
    <t>Количество организаций получивших субсидии, шт.</t>
  </si>
  <si>
    <t>2.15.1</t>
  </si>
  <si>
    <t>Основное мероприятие 1.                           «Предоставление субсидий ресурсоснабжающим организациям в целях возмещения недополученных доходов и (или) финансового обеспечения (возмещения) затрат при оказании услуг в сфере теплоснабжения, водоснабжения и теплоотведения на территории Томского района»</t>
  </si>
  <si>
    <t>2.16.</t>
  </si>
  <si>
    <t>Задачаи 16 подпрограммы 2, всего</t>
  </si>
  <si>
    <t>Количество подготовленных проектов, шт.</t>
  </si>
  <si>
    <t>2.16.1.</t>
  </si>
  <si>
    <t>Основное мероприятие 1. "Реализация документов территориального планирования муниципального образования "Томский район"</t>
  </si>
  <si>
    <t>Задача 6 подпрограммы 3, всего</t>
  </si>
  <si>
    <t>Количество технической документации, шт.</t>
  </si>
  <si>
    <t>Ремонт элементов освещения дворовых территорий, шт</t>
  </si>
  <si>
    <t>Задача 2 подпрограммы 6, всего</t>
  </si>
  <si>
    <t>Основное мероприятие 1. «Разработка проектно-сметной документации и проведение экспертизы по благоустройству дворовых территорий и наиболее посещаемой муниципальной территории общего пользования Томского района»</t>
  </si>
  <si>
    <t>6.3.</t>
  </si>
  <si>
    <t>Задача 3 подпрограммы 6, всего</t>
  </si>
  <si>
    <t>Количество благоустроенных дворовых и общественных территорий, шт</t>
  </si>
  <si>
    <t>Основное мероприятие 1. «Благоустройство дворовых и общественных территорий муниципальных образований Томского района»</t>
  </si>
  <si>
    <t>6.3.1.</t>
  </si>
  <si>
    <t>Количество софинансированных мероприятий, шт.</t>
  </si>
  <si>
    <t>Отсутствие заявок на участие по программе</t>
  </si>
  <si>
    <t>Контракт будет оплачен в 2020 году</t>
  </si>
  <si>
    <t>Оплата произвелась по факту выполненных работ</t>
  </si>
  <si>
    <t>В связи с проблемами в получении государственной экспертизы завершение МК были расторгнуты в 2019 году : 1) Разработка проектно-сметной документации по объекту "реконструкция канализационных очистных сооружений в с. Корнилово Томского района Томской области - в размере 1425000 рублей; 2) Разработка проектно-сметной документации по объекту "реконструкция канализационных очистных сооружений в с. Рыбалово Томского района Томской области - в размере 1 103 182 рублей. Также не реализовано мероприятие" Разработка проектно-сметной документации по объекту "Газовая блочно-модульная котельная мощностью 1,6 МВт в с. Итатка Томского района Томской области" на 2 200 000 рублей в связи с переносом данного мероприятия на 2020 год.</t>
  </si>
  <si>
    <t>количество приобретенной техники, шт.</t>
  </si>
  <si>
    <t>Количество полиэтиленовых труб «Труба ПЭ ду160*14,6 SDR11»,км</t>
  </si>
  <si>
    <t>Уменьшение количества закупленных материалов связано с удорожанием стоимости материалов в течении отчетного года</t>
  </si>
  <si>
    <t>Основное мероприятие 1. «Приобретение материалов, оборудования и транспорта на развитие инженерной инфраструктуры Томского района»</t>
  </si>
  <si>
    <t>Количество отремонтиронных объектов коммунального хозяйства, шт.</t>
  </si>
  <si>
    <t>Количество отремонтированных станций обезжелезивания, шт</t>
  </si>
  <si>
    <t>Количество отремонтированных систем водоснабжения и водоотведения, шт</t>
  </si>
  <si>
    <t>Количество отремонтированных систем водоснабжения, шт.</t>
  </si>
  <si>
    <t>Количество отремонтированных сетей шт.</t>
  </si>
  <si>
    <t>Количество отремонтированных систем горячего водоснабжения, шт</t>
  </si>
  <si>
    <t>Количество отремонтированных систем горячего водоснабжения</t>
  </si>
  <si>
    <t>2.6.</t>
  </si>
  <si>
    <t>Задача 6 подпрограммы 2, всего</t>
  </si>
  <si>
    <t>Основное мероприятие 1. «Разработка проекта зон санитарной охраны водозаборных скважин в населённых пунктах Томского района»</t>
  </si>
  <si>
    <t>2.6..1.</t>
  </si>
  <si>
    <t>Реализация данного мероприятия перенесена на 2020 год</t>
  </si>
  <si>
    <t>Основное мероприятие 1. "Компенсация расходов организациям ЖКХ, связанным с ростом цен на уголь"</t>
  </si>
  <si>
    <t>2.18.</t>
  </si>
  <si>
    <t>2.18.1.</t>
  </si>
  <si>
    <t>Задачаи 18 подпрограммы 2, всего</t>
  </si>
  <si>
    <t>2.19.</t>
  </si>
  <si>
    <t>Задачаи 19 подпрограммы 2, всего</t>
  </si>
  <si>
    <t>2.19.1.</t>
  </si>
  <si>
    <t>Основное мероприятие 1. "Произвести капитальный ремонт объектов коммунального хозяйства"</t>
  </si>
  <si>
    <t>Количетсво отремонтированных узлов учета, шт</t>
  </si>
  <si>
    <t>Количество отремонтированных сетей горячего водоснабжения, пог. м.</t>
  </si>
  <si>
    <t>Количество отремонтированных сетей теплоснабжения, пог. м.</t>
  </si>
  <si>
    <t>Количество отремонтированных водопроводных сетей, пог. м.</t>
  </si>
  <si>
    <t xml:space="preserve">Экономия в следствии проведения торгов </t>
  </si>
  <si>
    <t>2.20.1.</t>
  </si>
  <si>
    <t>Задачаи 20 подпрограммы 2, всего</t>
  </si>
  <si>
    <t>Основное мероприятие 1. "Развитие инфраструктуры по обращению с твердыми коммунальными отходами"</t>
  </si>
  <si>
    <t>Количество приобретенного оборудования, шт.</t>
  </si>
  <si>
    <t>Количество приобретенных контейнеров, шт.</t>
  </si>
  <si>
    <t>Основное мероприятие 1. «Развитие инженерной и транспортной инфраструктуры на застраиваемых территориях»</t>
  </si>
  <si>
    <t>3.7.</t>
  </si>
  <si>
    <t>Задачаи 7 подпрограммы 3, всего</t>
  </si>
  <si>
    <t>3.7.1.</t>
  </si>
  <si>
    <t>Количество приобретенных объектов, шт.</t>
  </si>
  <si>
    <t>Основное мероприятие 1. «Поощрение региональных и муниципальных управленческих команд за достижение показателей деятельности исполнительных органов государственной власти»</t>
  </si>
  <si>
    <t>3.8.</t>
  </si>
  <si>
    <t>3.8.1.</t>
  </si>
  <si>
    <t xml:space="preserve">Количество команд, шт. </t>
  </si>
  <si>
    <t>Количество обустроенных объектов, шт.</t>
  </si>
  <si>
    <t>Количество полученных отчетов по строительному контролю,ед</t>
  </si>
  <si>
    <t>Количество обустроенных пешеходных переходов, ед.</t>
  </si>
  <si>
    <t>Количество проверенных смет, шт.</t>
  </si>
  <si>
    <t>Отсутствие заявок на отлов</t>
  </si>
  <si>
    <t>4.12.</t>
  </si>
  <si>
    <t>Задачаи 12 подпрограммы 4, всего</t>
  </si>
  <si>
    <t>4.12.1.</t>
  </si>
  <si>
    <t>Основное мероприятие 1. «Разработка проектно-сметной документации на объекты уличной дорожной сети населенных пунктов Томского района»</t>
  </si>
  <si>
    <t>Количество полученных отчетов по строительному контролю,ед.</t>
  </si>
  <si>
    <t>6.4.1.</t>
  </si>
  <si>
    <t>6.4.</t>
  </si>
  <si>
    <t>Задача 4 подпрограммы 6, всего</t>
  </si>
  <si>
    <t>Основное мероприятие 1. «Обеспечение жителей отдельных населенных пунктов Томского района услугами сотовой связи»</t>
  </si>
  <si>
    <t>Количество благоустроенных населенных пунктов обеспеченных сотовой связью, шт</t>
  </si>
  <si>
    <t>Увеличение показателя произошло за счет экономии по торгам</t>
  </si>
  <si>
    <t>6.5.</t>
  </si>
  <si>
    <t>Задача 5 подпрограммы 6, всего</t>
  </si>
  <si>
    <t>6.5.1.</t>
  </si>
  <si>
    <t>Основное мероприятие 1. «Ремонт памятников, мемориалов, благоустройство памятных мест на территории муниципального образования Томский район»</t>
  </si>
  <si>
    <t>Количество отремонтированных памятников, мемориалов, благоустроенных памятных мест, шт.</t>
  </si>
  <si>
    <t>Число лиц погибших в ДТП на 100 тысяч населения (социальный риск составляет – ?*100000/75154 человека)</t>
  </si>
  <si>
    <t>Число лиц погибших в ДТП, на 10 тысяч транспортных средств (транспортный риск ?*10000/31400 единиц ТС)</t>
  </si>
  <si>
    <t>Низкий уровень финансирования со стороны регионального и федерального бюджета</t>
  </si>
  <si>
    <t>2.21.</t>
  </si>
  <si>
    <t>2.21.1.</t>
  </si>
  <si>
    <t>2.22.</t>
  </si>
  <si>
    <t>2.22.1.</t>
  </si>
  <si>
    <t>Задачаи 21 подпрограммы 2, всего</t>
  </si>
  <si>
    <t>Задачаи 22 подпрограммы 2, всего</t>
  </si>
  <si>
    <t>Основное мероприятие 1. "Сбор и транспортирование твердых коммунальных отходов с несанкционированных мест размещения отходов"</t>
  </si>
  <si>
    <t>Основное мероприятие 1. "Проведение работ по археологической разведке земельных участков Томского района"</t>
  </si>
  <si>
    <t>Количество убранных несанкционированных свалок, шт.</t>
  </si>
  <si>
    <t>Количество произведенных работ по археологической разведке, шт.</t>
  </si>
  <si>
    <t>Произведена оплата контракта 2018 года</t>
  </si>
  <si>
    <t>Оплата контракта 2018 года</t>
  </si>
  <si>
    <t>Количество проведенных кадастровых работ, усл. ед.</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</si>
</sst>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2"/>
      <color theme="1"/>
      <name val="Calibri"/>
      <family val="2"/>
      <charset val="204"/>
      <scheme val="minor"/>
    </font>
    <font>
      <b/>
      <sz val="12"/>
      <color theme="1"/>
      <name val="Calibri"/>
      <family val="2"/>
      <charset val="204"/>
      <scheme val="minor"/>
    </font>
    <font>
      <sz val="11"/>
      <color theme="1"/>
      <name val="Calibri"/>
      <family val="2"/>
      <charset val="204"/>
      <scheme val="minor"/>
    </font>
    <font>
      <sz val="10"/>
      <color theme="1"/>
      <name val="Times New Roman"/>
      <family val="1"/>
      <charset val="204"/>
    </font>
    <font>
      <sz val="5"/>
      <color theme="1"/>
      <name val="Times New Roman"/>
      <family val="1"/>
      <charset val="204"/>
    </font>
    <font>
      <sz val="5"/>
      <color rgb="FF000000"/>
      <name val="Times New Roman"/>
      <family val="1"/>
      <charset val="204"/>
    </font>
    <font>
      <vertAlign val="superscript"/>
      <sz val="5"/>
      <color theme="1"/>
      <name val="Times New Roman"/>
      <family val="1"/>
      <charset val="204"/>
    </font>
    <font>
      <sz val="5"/>
      <color rgb="FFFF0000"/>
      <name val="Times New Roman"/>
      <family val="1"/>
      <charset val="204"/>
    </font>
    <font>
      <sz val="5"/>
      <name val="Times New Roman"/>
      <family val="1"/>
      <charset val="204"/>
    </font>
    <font>
      <sz val="5"/>
      <color rgb="FF111111"/>
      <name val="Times New Roman"/>
      <family val="1"/>
      <charset val="204"/>
    </font>
    <font>
      <b/>
      <sz val="10"/>
      <color theme="1"/>
      <name val="Times New Roman"/>
      <family val="1"/>
      <charset val="204"/>
    </font>
    <font>
      <b/>
      <sz val="5"/>
      <color theme="1"/>
      <name val="Times New Roman"/>
      <family val="1"/>
      <charset val="204"/>
    </font>
    <font>
      <b/>
      <sz val="8"/>
      <color theme="1"/>
      <name val="Times New Roman"/>
      <family val="1"/>
      <charset val="204"/>
    </font>
    <font>
      <b/>
      <sz val="11"/>
      <color theme="1"/>
      <name val="Calibri"/>
      <family val="2"/>
      <charset val="204"/>
      <scheme val="minor"/>
    </font>
    <font>
      <b/>
      <sz val="5"/>
      <name val="Times New Roman"/>
      <family val="1"/>
      <charset val="204"/>
    </font>
    <font>
      <sz val="12"/>
      <name val="Times New Roman"/>
      <family val="1"/>
      <charset val="204"/>
    </font>
    <font>
      <b/>
      <sz val="12"/>
      <name val="Times New Roman"/>
      <family val="1"/>
      <charset val="204"/>
    </font>
    <font>
      <b/>
      <sz val="7"/>
      <name val="Times New Roman"/>
      <family val="1"/>
      <charset val="204"/>
    </font>
    <font>
      <vertAlign val="superscript"/>
      <sz val="5"/>
      <name val="Times New Roman"/>
      <family val="1"/>
      <charset val="204"/>
    </font>
    <font>
      <sz val="12"/>
      <color theme="1"/>
      <name val="Times New Roman"/>
      <family val="1"/>
      <charset val="204"/>
    </font>
    <font>
      <b/>
      <sz val="12"/>
      <color theme="1"/>
      <name val="Times New Roman"/>
      <family val="1"/>
      <charset val="204"/>
    </font>
    <font>
      <b/>
      <sz val="5"/>
      <color rgb="FF000000"/>
      <name val="Times New Roman"/>
      <family val="1"/>
      <charset val="204"/>
    </font>
    <font>
      <b/>
      <sz val="5"/>
      <color rgb="FF17365D"/>
      <name val="Times New Roman"/>
      <family val="1"/>
      <charset val="204"/>
    </font>
    <font>
      <sz val="12"/>
      <color rgb="FFFF0000"/>
      <name val="Times New Roman"/>
      <family val="1"/>
      <charset val="204"/>
    </font>
    <font>
      <b/>
      <sz val="5"/>
      <color rgb="FFFF0000"/>
      <name val="Times New Roman"/>
      <family val="1"/>
      <charset val="204"/>
    </font>
    <font>
      <sz val="5"/>
      <color rgb="FF17365D"/>
      <name val="Times New Roman"/>
      <family val="1"/>
      <charset val="204"/>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265">
    <xf numFmtId="0" fontId="0" fillId="0" borderId="0" xfId="0"/>
    <xf numFmtId="0" fontId="2" fillId="0" borderId="0" xfId="0" applyFont="1" applyAlignment="1">
      <alignment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vertical="center" wrapText="1"/>
    </xf>
    <xf numFmtId="0" fontId="5"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0" fillId="0" borderId="1" xfId="0"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3" xfId="0" applyFont="1" applyBorder="1" applyAlignment="1">
      <alignment vertical="center" wrapText="1"/>
    </xf>
    <xf numFmtId="0" fontId="5" fillId="0" borderId="1" xfId="0" applyFont="1" applyBorder="1" applyAlignment="1">
      <alignment vertical="center" wrapText="1"/>
    </xf>
    <xf numFmtId="0" fontId="4" fillId="0" borderId="9" xfId="0" applyFont="1" applyBorder="1" applyAlignment="1">
      <alignment vertical="center" wrapText="1"/>
    </xf>
    <xf numFmtId="0" fontId="4" fillId="0" borderId="0" xfId="0" applyFont="1" applyBorder="1" applyAlignment="1">
      <alignment horizontal="center" vertical="center" wrapText="1"/>
    </xf>
    <xf numFmtId="0" fontId="5" fillId="0" borderId="1" xfId="0" applyFont="1" applyBorder="1" applyAlignment="1">
      <alignment horizontal="justify" vertical="center" wrapText="1"/>
    </xf>
    <xf numFmtId="4" fontId="4" fillId="0" borderId="1" xfId="0" applyNumberFormat="1" applyFont="1" applyBorder="1" applyAlignment="1">
      <alignment horizontal="center" vertical="center" wrapText="1"/>
    </xf>
    <xf numFmtId="0" fontId="0" fillId="0" borderId="1" xfId="0" applyBorder="1"/>
    <xf numFmtId="0" fontId="4" fillId="0" borderId="1" xfId="0" applyFont="1" applyBorder="1" applyAlignment="1">
      <alignment horizontal="left" vertical="center" wrapText="1"/>
    </xf>
    <xf numFmtId="0" fontId="3" fillId="0" borderId="0" xfId="0" applyFont="1" applyBorder="1" applyAlignment="1">
      <alignment vertical="center" wrapText="1"/>
    </xf>
    <xf numFmtId="0" fontId="4" fillId="0" borderId="1" xfId="0" applyFont="1" applyBorder="1" applyAlignment="1">
      <alignment horizontal="right" vertical="center" wrapText="1"/>
    </xf>
    <xf numFmtId="0" fontId="4" fillId="0" borderId="4" xfId="0" applyFont="1" applyBorder="1" applyAlignment="1">
      <alignment horizontal="right"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0" borderId="0" xfId="0" applyFont="1" applyAlignment="1">
      <alignment vertical="center" wrapText="1"/>
    </xf>
    <xf numFmtId="0" fontId="1" fillId="0" borderId="0" xfId="0" applyFont="1"/>
    <xf numFmtId="16" fontId="11" fillId="0" borderId="1" xfId="0" applyNumberFormat="1" applyFont="1" applyBorder="1" applyAlignment="1">
      <alignment horizontal="center" vertical="center" wrapText="1"/>
    </xf>
    <xf numFmtId="0" fontId="11" fillId="0" borderId="2" xfId="0" applyFont="1" applyBorder="1" applyAlignment="1">
      <alignment vertical="center" wrapText="1"/>
    </xf>
    <xf numFmtId="0" fontId="0" fillId="0" borderId="0" xfId="0" applyFont="1"/>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4" xfId="0" applyFont="1" applyBorder="1" applyAlignment="1">
      <alignment horizontal="left" vertical="center" wrapText="1"/>
    </xf>
    <xf numFmtId="0" fontId="0" fillId="0" borderId="2" xfId="0" applyBorder="1"/>
    <xf numFmtId="0" fontId="11" fillId="0" borderId="0" xfId="0" applyFont="1" applyBorder="1" applyAlignment="1">
      <alignment horizontal="center" vertical="center" wrapText="1"/>
    </xf>
    <xf numFmtId="0" fontId="10" fillId="0" borderId="0" xfId="0" applyFont="1" applyBorder="1" applyAlignment="1">
      <alignment vertical="center" wrapText="1"/>
    </xf>
    <xf numFmtId="4" fontId="4" fillId="0" borderId="0" xfId="0" applyNumberFormat="1" applyFont="1" applyBorder="1" applyAlignment="1">
      <alignment horizontal="center" vertical="center" wrapText="1"/>
    </xf>
    <xf numFmtId="0" fontId="0" fillId="0" borderId="0" xfId="0" applyBorder="1"/>
    <xf numFmtId="0" fontId="2" fillId="0" borderId="0" xfId="0" applyFont="1" applyBorder="1" applyAlignment="1">
      <alignment vertical="center" wrapText="1"/>
    </xf>
    <xf numFmtId="0" fontId="4" fillId="0" borderId="0"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4" fillId="0" borderId="10" xfId="0" applyFont="1" applyBorder="1" applyAlignment="1">
      <alignment vertical="center" wrapText="1"/>
    </xf>
    <xf numFmtId="0" fontId="4" fillId="0" borderId="13"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5" fillId="0" borderId="7" xfId="0" applyFont="1" applyBorder="1" applyAlignment="1">
      <alignment vertical="center" wrapText="1"/>
    </xf>
    <xf numFmtId="0" fontId="5" fillId="0" borderId="10" xfId="0" applyFont="1" applyBorder="1" applyAlignment="1">
      <alignment vertical="center" wrapText="1"/>
    </xf>
    <xf numFmtId="0" fontId="4" fillId="0" borderId="7" xfId="0" applyFont="1" applyBorder="1" applyAlignment="1">
      <alignment vertical="center" textRotation="90" wrapText="1"/>
    </xf>
    <xf numFmtId="0" fontId="4" fillId="0" borderId="13" xfId="0" applyFont="1" applyBorder="1" applyAlignment="1">
      <alignment vertical="center" textRotation="90" wrapText="1"/>
    </xf>
    <xf numFmtId="0" fontId="4" fillId="0" borderId="0" xfId="0" applyFont="1" applyBorder="1" applyAlignment="1">
      <alignment vertical="center" textRotation="90" wrapText="1"/>
    </xf>
    <xf numFmtId="0" fontId="4" fillId="0" borderId="8" xfId="0" applyFont="1" applyBorder="1" applyAlignment="1">
      <alignment vertical="center" textRotation="90" wrapText="1"/>
    </xf>
    <xf numFmtId="0" fontId="4" fillId="0" borderId="1" xfId="0" applyFont="1" applyBorder="1" applyAlignment="1">
      <alignment vertical="center" wrapText="1"/>
    </xf>
    <xf numFmtId="0" fontId="4" fillId="0" borderId="0" xfId="0" applyFont="1" applyBorder="1" applyAlignment="1">
      <alignment vertical="center" wrapText="1"/>
    </xf>
    <xf numFmtId="0" fontId="11" fillId="0" borderId="4" xfId="0" applyFont="1" applyBorder="1" applyAlignment="1">
      <alignment vertical="center" wrapText="1"/>
    </xf>
    <xf numFmtId="0" fontId="11" fillId="0" borderId="1" xfId="0" applyFont="1" applyBorder="1" applyAlignment="1">
      <alignment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0" fontId="4" fillId="0" borderId="4" xfId="0" applyFont="1" applyBorder="1" applyAlignment="1">
      <alignment horizontal="right" vertical="top" wrapText="1"/>
    </xf>
    <xf numFmtId="0" fontId="4" fillId="0" borderId="4" xfId="0" applyFont="1" applyBorder="1" applyAlignment="1">
      <alignment vertical="top" wrapText="1"/>
    </xf>
    <xf numFmtId="0" fontId="5" fillId="0" borderId="4"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5" fillId="0" borderId="1" xfId="0" applyFont="1" applyBorder="1" applyAlignment="1">
      <alignment horizontal="center" vertical="top" wrapText="1"/>
    </xf>
    <xf numFmtId="0" fontId="7" fillId="0" borderId="1" xfId="0" applyFont="1" applyBorder="1" applyAlignment="1">
      <alignment horizontal="center" vertical="top" wrapText="1"/>
    </xf>
    <xf numFmtId="0" fontId="4" fillId="0" borderId="2" xfId="0" applyFont="1" applyBorder="1" applyAlignment="1">
      <alignment horizontal="center" vertical="top" wrapText="1"/>
    </xf>
    <xf numFmtId="0" fontId="2" fillId="0" borderId="0" xfId="0" applyFont="1" applyBorder="1" applyAlignment="1">
      <alignment vertical="top" wrapText="1"/>
    </xf>
    <xf numFmtId="0" fontId="0" fillId="0" borderId="0" xfId="0" applyBorder="1" applyAlignment="1">
      <alignment vertical="top"/>
    </xf>
    <xf numFmtId="0" fontId="0" fillId="0" borderId="0" xfId="0" applyAlignment="1">
      <alignment vertical="top"/>
    </xf>
    <xf numFmtId="0" fontId="4" fillId="0" borderId="10" xfId="0" applyFont="1" applyBorder="1" applyAlignment="1">
      <alignment vertical="top" wrapText="1"/>
    </xf>
    <xf numFmtId="0" fontId="4" fillId="0" borderId="1" xfId="0" applyFont="1" applyBorder="1" applyAlignment="1">
      <alignment horizontal="center" vertical="top" wrapText="1"/>
    </xf>
    <xf numFmtId="0" fontId="5" fillId="0" borderId="2" xfId="0" applyFont="1" applyBorder="1" applyAlignment="1">
      <alignment horizontal="center" vertical="top" wrapText="1"/>
    </xf>
    <xf numFmtId="0" fontId="4" fillId="0" borderId="1" xfId="0" applyFont="1" applyBorder="1" applyAlignment="1">
      <alignment vertical="top" wrapText="1"/>
    </xf>
    <xf numFmtId="0" fontId="4" fillId="0" borderId="5" xfId="0" applyFont="1" applyBorder="1" applyAlignment="1">
      <alignment vertical="top" wrapText="1"/>
    </xf>
    <xf numFmtId="0" fontId="4" fillId="0" borderId="13" xfId="0" applyFont="1" applyBorder="1" applyAlignment="1">
      <alignment vertical="top" wrapText="1"/>
    </xf>
    <xf numFmtId="4" fontId="5" fillId="0" borderId="2" xfId="0" applyNumberFormat="1" applyFont="1" applyBorder="1" applyAlignment="1">
      <alignment horizontal="center" vertical="top" wrapText="1"/>
    </xf>
    <xf numFmtId="0" fontId="4" fillId="0" borderId="0" xfId="0" applyFont="1" applyBorder="1" applyAlignment="1">
      <alignment vertical="top" wrapText="1"/>
    </xf>
    <xf numFmtId="0" fontId="4" fillId="0" borderId="0" xfId="0" applyFont="1" applyBorder="1" applyAlignment="1">
      <alignment horizontal="center" vertical="top" wrapText="1"/>
    </xf>
    <xf numFmtId="0" fontId="4" fillId="0" borderId="7" xfId="0" applyFont="1" applyBorder="1" applyAlignment="1">
      <alignment vertical="top" textRotation="90" wrapText="1"/>
    </xf>
    <xf numFmtId="0" fontId="4" fillId="0" borderId="0" xfId="0" applyFont="1" applyBorder="1" applyAlignment="1">
      <alignment vertical="top" textRotation="90" wrapText="1"/>
    </xf>
    <xf numFmtId="0" fontId="4" fillId="0" borderId="8" xfId="0" applyFont="1" applyBorder="1" applyAlignment="1">
      <alignment vertical="top" textRotation="90" wrapText="1"/>
    </xf>
    <xf numFmtId="0" fontId="4" fillId="0" borderId="6" xfId="0" applyFont="1" applyBorder="1" applyAlignment="1">
      <alignment horizontal="center" vertical="top" wrapText="1"/>
    </xf>
    <xf numFmtId="0" fontId="2" fillId="0" borderId="1" xfId="0" applyFont="1" applyBorder="1" applyAlignment="1">
      <alignment vertical="top" wrapText="1"/>
    </xf>
    <xf numFmtId="0" fontId="0" fillId="0" borderId="1" xfId="0" applyBorder="1" applyAlignment="1">
      <alignment vertical="top"/>
    </xf>
    <xf numFmtId="0" fontId="0" fillId="0" borderId="2" xfId="0" applyBorder="1" applyAlignment="1">
      <alignment vertical="top"/>
    </xf>
    <xf numFmtId="0" fontId="4" fillId="0" borderId="4" xfId="0" applyFont="1" applyBorder="1" applyAlignment="1">
      <alignment horizontal="center" vertical="top" wrapText="1"/>
    </xf>
    <xf numFmtId="0" fontId="0" fillId="0" borderId="1" xfId="0" applyBorder="1" applyAlignment="1">
      <alignment vertical="top" wrapText="1"/>
    </xf>
    <xf numFmtId="4" fontId="4" fillId="0" borderId="1" xfId="0" applyNumberFormat="1" applyFont="1" applyBorder="1" applyAlignment="1">
      <alignment horizontal="center" vertical="top"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11" fillId="0" borderId="7" xfId="0" applyFont="1" applyBorder="1" applyAlignment="1">
      <alignment vertical="center" wrapText="1"/>
    </xf>
    <xf numFmtId="0" fontId="4"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9" fillId="0" borderId="1" xfId="0" applyFont="1" applyFill="1" applyBorder="1" applyAlignment="1">
      <alignment vertical="center"/>
    </xf>
    <xf numFmtId="0" fontId="23" fillId="0" borderId="1" xfId="0" applyFont="1" applyFill="1" applyBorder="1" applyAlignment="1">
      <alignment vertical="center"/>
    </xf>
    <xf numFmtId="0" fontId="7"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14"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8" fillId="0" borderId="1" xfId="0" applyFont="1" applyFill="1" applyBorder="1"/>
    <xf numFmtId="0" fontId="8" fillId="0" borderId="1" xfId="0" applyFont="1" applyFill="1" applyBorder="1" applyAlignment="1">
      <alignment horizontal="center"/>
    </xf>
    <xf numFmtId="3" fontId="8"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19" fillId="0" borderId="0" xfId="0" applyFont="1" applyFill="1" applyAlignment="1">
      <alignment horizontal="left" vertical="center"/>
    </xf>
    <xf numFmtId="0" fontId="23" fillId="0" borderId="0" xfId="0" applyFont="1" applyFill="1" applyAlignment="1">
      <alignment horizontal="left" vertical="center"/>
    </xf>
    <xf numFmtId="0" fontId="8" fillId="0" borderId="0" xfId="0" applyFont="1" applyFill="1" applyBorder="1"/>
    <xf numFmtId="0" fontId="15" fillId="0" borderId="0" xfId="0" applyFont="1" applyFill="1" applyBorder="1"/>
    <xf numFmtId="0" fontId="8" fillId="0" borderId="0" xfId="0" applyFont="1" applyFill="1"/>
    <xf numFmtId="49" fontId="19" fillId="0" borderId="0" xfId="0" applyNumberFormat="1" applyFont="1" applyFill="1" applyAlignment="1">
      <alignment horizontal="right" vertical="center"/>
    </xf>
    <xf numFmtId="0" fontId="19" fillId="0" borderId="0" xfId="0" applyFont="1" applyFill="1" applyAlignment="1">
      <alignment horizontal="right" vertical="center"/>
    </xf>
    <xf numFmtId="0" fontId="23" fillId="0" borderId="0" xfId="0" applyFont="1" applyFill="1" applyAlignment="1">
      <alignment horizontal="right" vertical="center"/>
    </xf>
    <xf numFmtId="0" fontId="8"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Alignment="1">
      <alignment vertical="center" wrapText="1"/>
    </xf>
    <xf numFmtId="0" fontId="14"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0" xfId="0" applyFont="1" applyFill="1" applyAlignment="1">
      <alignment vertical="center" wrapText="1"/>
    </xf>
    <xf numFmtId="0" fontId="14" fillId="0" borderId="0" xfId="0" applyFont="1" applyFill="1"/>
    <xf numFmtId="0" fontId="17" fillId="0" borderId="0" xfId="0" applyFont="1" applyFill="1" applyBorder="1" applyAlignment="1">
      <alignment horizontal="center" vertical="center" wrapText="1"/>
    </xf>
    <xf numFmtId="0" fontId="7" fillId="0" borderId="0" xfId="0" applyFont="1" applyFill="1"/>
    <xf numFmtId="14" fontId="8"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14" fillId="0" borderId="1" xfId="0" applyFont="1" applyFill="1" applyBorder="1"/>
    <xf numFmtId="0" fontId="21" fillId="0" borderId="1" xfId="0" applyFont="1" applyFill="1" applyBorder="1" applyAlignment="1">
      <alignment vertical="center" wrapText="1"/>
    </xf>
    <xf numFmtId="2" fontId="7" fillId="0" borderId="1" xfId="0" applyNumberFormat="1" applyFont="1" applyFill="1" applyBorder="1" applyAlignment="1">
      <alignment horizontal="center" vertical="center"/>
    </xf>
    <xf numFmtId="2" fontId="8" fillId="0" borderId="1" xfId="0" applyNumberFormat="1" applyFont="1" applyFill="1" applyBorder="1" applyAlignment="1">
      <alignment horizontal="center" vertical="center"/>
    </xf>
    <xf numFmtId="0" fontId="21"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4" fontId="8"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11" fillId="0" borderId="1" xfId="0" applyFont="1" applyFill="1" applyBorder="1" applyAlignment="1">
      <alignment vertical="center" wrapText="1"/>
    </xf>
    <xf numFmtId="16" fontId="14" fillId="0" borderId="5"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0" applyFont="1" applyFill="1" applyBorder="1" applyAlignment="1">
      <alignment horizontal="center" vertical="center" wrapText="1"/>
    </xf>
    <xf numFmtId="2" fontId="14" fillId="0" borderId="1" xfId="0" applyNumberFormat="1" applyFont="1" applyFill="1" applyBorder="1" applyAlignment="1">
      <alignment horizontal="center" vertical="center" wrapText="1"/>
    </xf>
    <xf numFmtId="2" fontId="2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2" fontId="14" fillId="0" borderId="5"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2" fontId="24" fillId="0" borderId="5" xfId="0" applyNumberFormat="1" applyFont="1" applyFill="1" applyBorder="1" applyAlignment="1">
      <alignment horizontal="center" vertical="center" wrapText="1"/>
    </xf>
    <xf numFmtId="0" fontId="21"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2" fontId="14" fillId="0" borderId="1"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2" fontId="8" fillId="0" borderId="4" xfId="0" applyNumberFormat="1" applyFont="1" applyFill="1" applyBorder="1" applyAlignment="1">
      <alignment horizontal="center" vertical="center" wrapText="1"/>
    </xf>
    <xf numFmtId="2" fontId="8" fillId="0" borderId="5" xfId="0" applyNumberFormat="1" applyFont="1" applyFill="1" applyBorder="1" applyAlignment="1">
      <alignment horizontal="center" vertical="center" wrapText="1"/>
    </xf>
    <xf numFmtId="2" fontId="8" fillId="0" borderId="6" xfId="0" applyNumberFormat="1" applyFont="1" applyFill="1" applyBorder="1" applyAlignment="1">
      <alignment horizontal="center" vertical="center" wrapText="1"/>
    </xf>
    <xf numFmtId="2" fontId="24" fillId="0" borderId="4" xfId="0" applyNumberFormat="1" applyFont="1" applyFill="1" applyBorder="1" applyAlignment="1">
      <alignment horizontal="center" vertical="center" wrapText="1"/>
    </xf>
    <xf numFmtId="2" fontId="24" fillId="0" borderId="5" xfId="0" applyNumberFormat="1" applyFont="1" applyFill="1" applyBorder="1" applyAlignment="1">
      <alignment horizontal="center" vertical="center" wrapText="1"/>
    </xf>
    <xf numFmtId="2" fontId="24" fillId="0" borderId="6" xfId="0" applyNumberFormat="1" applyFont="1" applyFill="1" applyBorder="1" applyAlignment="1">
      <alignment horizontal="center" vertical="center" wrapText="1"/>
    </xf>
    <xf numFmtId="2" fontId="14" fillId="0" borderId="4" xfId="0" applyNumberFormat="1" applyFont="1" applyFill="1" applyBorder="1" applyAlignment="1">
      <alignment horizontal="center" vertical="center" wrapText="1"/>
    </xf>
    <xf numFmtId="2" fontId="14" fillId="0" borderId="5" xfId="0" applyNumberFormat="1" applyFont="1" applyFill="1" applyBorder="1" applyAlignment="1">
      <alignment horizontal="center" vertical="center" wrapText="1"/>
    </xf>
    <xf numFmtId="2" fontId="14" fillId="0" borderId="6" xfId="0" applyNumberFormat="1" applyFont="1" applyFill="1" applyBorder="1" applyAlignment="1">
      <alignment horizontal="center" vertical="center" wrapText="1"/>
    </xf>
    <xf numFmtId="2" fontId="24" fillId="0" borderId="1" xfId="0" applyNumberFormat="1" applyFont="1" applyFill="1" applyBorder="1" applyAlignment="1">
      <alignment horizontal="center" vertical="center" wrapText="1"/>
    </xf>
    <xf numFmtId="2" fontId="14" fillId="0" borderId="1" xfId="0"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2" fontId="14" fillId="2" borderId="1"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2" fontId="14" fillId="2" borderId="4"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2" fontId="8" fillId="2" borderId="5" xfId="0" applyNumberFormat="1" applyFont="1" applyFill="1" applyBorder="1" applyAlignment="1">
      <alignment horizontal="center" vertical="center" wrapText="1"/>
    </xf>
    <xf numFmtId="2" fontId="8" fillId="2" borderId="4"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vertical="center" wrapText="1"/>
    </xf>
    <xf numFmtId="4" fontId="4" fillId="0" borderId="1" xfId="0" applyNumberFormat="1" applyFont="1" applyBorder="1" applyAlignment="1">
      <alignment horizontal="center" vertical="center" wrapText="1"/>
    </xf>
    <xf numFmtId="0" fontId="2" fillId="0" borderId="0" xfId="0" applyFont="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3" fillId="0" borderId="0" xfId="0" applyFont="1" applyBorder="1" applyAlignment="1">
      <alignment vertical="center" wrapText="1"/>
    </xf>
    <xf numFmtId="0" fontId="4" fillId="0" borderId="0" xfId="0" applyFont="1" applyBorder="1" applyAlignment="1">
      <alignment horizontal="center" vertical="center" textRotation="90" wrapText="1"/>
    </xf>
    <xf numFmtId="0" fontId="4" fillId="0" borderId="1" xfId="0" applyFont="1" applyBorder="1" applyAlignment="1">
      <alignment vertical="center" wrapText="1"/>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4" fillId="0" borderId="1" xfId="0" applyFont="1" applyBorder="1" applyAlignment="1">
      <alignment vertical="top"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4" fontId="5" fillId="0" borderId="1" xfId="0" applyNumberFormat="1" applyFont="1" applyBorder="1" applyAlignment="1">
      <alignment horizontal="center" vertical="top" wrapText="1"/>
    </xf>
    <xf numFmtId="0" fontId="11" fillId="0" borderId="1" xfId="0" applyFont="1" applyBorder="1" applyAlignment="1">
      <alignment vertical="center" wrapText="1"/>
    </xf>
    <xf numFmtId="0" fontId="4" fillId="0" borderId="1" xfId="0" applyFont="1" applyBorder="1" applyAlignment="1">
      <alignment horizontal="center" vertical="center" textRotation="90" wrapText="1"/>
    </xf>
    <xf numFmtId="0" fontId="0" fillId="0" borderId="1" xfId="0" applyBorder="1" applyAlignment="1">
      <alignment vertical="center" wrapText="1"/>
    </xf>
    <xf numFmtId="4" fontId="5" fillId="0" borderId="1" xfId="0" applyNumberFormat="1" applyFont="1" applyBorder="1" applyAlignment="1">
      <alignment horizontal="center" vertical="center" wrapText="1"/>
    </xf>
    <xf numFmtId="0" fontId="0" fillId="0" borderId="1" xfId="0" applyBorder="1" applyAlignment="1">
      <alignment vertical="center" textRotation="90" wrapText="1"/>
    </xf>
    <xf numFmtId="0" fontId="4" fillId="0" borderId="1" xfId="0" applyFont="1" applyBorder="1" applyAlignment="1">
      <alignment horizontal="justify" vertical="center" wrapText="1"/>
    </xf>
    <xf numFmtId="0" fontId="7" fillId="0" borderId="1" xfId="0" applyFont="1" applyBorder="1" applyAlignment="1">
      <alignment horizontal="center" vertical="top" wrapText="1"/>
    </xf>
    <xf numFmtId="0" fontId="11" fillId="0" borderId="5" xfId="0" applyFont="1" applyBorder="1" applyAlignment="1">
      <alignment horizontal="center" vertical="center" wrapText="1"/>
    </xf>
    <xf numFmtId="0" fontId="4" fillId="0" borderId="5" xfId="0" applyFont="1" applyBorder="1" applyAlignment="1">
      <alignment horizontal="left" vertical="center" wrapText="1"/>
    </xf>
    <xf numFmtId="0" fontId="11" fillId="0" borderId="4" xfId="0" applyFont="1" applyBorder="1" applyAlignment="1">
      <alignment horizontal="left" vertical="center" wrapText="1"/>
    </xf>
    <xf numFmtId="0" fontId="11" fillId="0" borderId="6" xfId="0" applyFont="1" applyBorder="1" applyAlignment="1">
      <alignment horizontal="left" vertical="center" wrapText="1"/>
    </xf>
    <xf numFmtId="2" fontId="14" fillId="0" borderId="1" xfId="0" applyNumberFormat="1" applyFont="1" applyFill="1" applyBorder="1" applyAlignment="1">
      <alignment horizontal="center" vertical="center" wrapText="1"/>
    </xf>
    <xf numFmtId="2" fontId="14" fillId="0" borderId="4" xfId="0" applyNumberFormat="1" applyFont="1" applyFill="1" applyBorder="1" applyAlignment="1">
      <alignment horizontal="center" vertical="center" wrapText="1"/>
    </xf>
    <xf numFmtId="2" fontId="14" fillId="0" borderId="5" xfId="0" applyNumberFormat="1" applyFont="1" applyFill="1" applyBorder="1" applyAlignment="1">
      <alignment horizontal="center" vertical="center" wrapText="1"/>
    </xf>
    <xf numFmtId="2" fontId="24" fillId="0" borderId="4" xfId="0" applyNumberFormat="1" applyFont="1" applyFill="1" applyBorder="1" applyAlignment="1">
      <alignment horizontal="center" vertical="center" wrapText="1"/>
    </xf>
    <xf numFmtId="2" fontId="24" fillId="0" borderId="5"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2" fontId="24" fillId="0" borderId="6" xfId="0" applyNumberFormat="1" applyFont="1" applyFill="1" applyBorder="1" applyAlignment="1">
      <alignment horizontal="center" vertical="center" wrapText="1"/>
    </xf>
    <xf numFmtId="2" fontId="14" fillId="0" borderId="6"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2" fontId="7" fillId="0" borderId="4" xfId="0" applyNumberFormat="1" applyFont="1" applyFill="1" applyBorder="1" applyAlignment="1">
      <alignment horizontal="center" vertical="center" wrapText="1"/>
    </xf>
    <xf numFmtId="2" fontId="7" fillId="0" borderId="5" xfId="0" applyNumberFormat="1" applyFont="1" applyFill="1" applyBorder="1" applyAlignment="1">
      <alignment horizontal="center" vertical="center" wrapText="1"/>
    </xf>
    <xf numFmtId="2" fontId="7" fillId="0" borderId="6" xfId="0" applyNumberFormat="1" applyFont="1" applyFill="1" applyBorder="1" applyAlignment="1">
      <alignment horizontal="center" vertical="center" wrapText="1"/>
    </xf>
    <xf numFmtId="2" fontId="8" fillId="0" borderId="4" xfId="0" applyNumberFormat="1" applyFont="1" applyFill="1" applyBorder="1" applyAlignment="1">
      <alignment horizontal="center" vertical="center" wrapText="1"/>
    </xf>
    <xf numFmtId="2" fontId="8" fillId="0" borderId="5" xfId="0" applyNumberFormat="1" applyFont="1" applyFill="1" applyBorder="1" applyAlignment="1">
      <alignment horizontal="center" vertical="center" wrapText="1"/>
    </xf>
    <xf numFmtId="2" fontId="8" fillId="0" borderId="6"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2" fontId="24" fillId="0" borderId="1" xfId="0"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4" fontId="8" fillId="0" borderId="4" xfId="0" applyNumberFormat="1" applyFont="1" applyFill="1" applyBorder="1" applyAlignment="1">
      <alignment horizontal="center" vertical="center" wrapText="1"/>
    </xf>
    <xf numFmtId="14" fontId="8" fillId="0" borderId="5" xfId="0" applyNumberFormat="1" applyFont="1" applyFill="1" applyBorder="1" applyAlignment="1">
      <alignment horizontal="center" vertical="center" wrapText="1"/>
    </xf>
    <xf numFmtId="14" fontId="8" fillId="0" borderId="6" xfId="0" applyNumberFormat="1" applyFont="1" applyFill="1" applyBorder="1" applyAlignment="1">
      <alignment horizontal="center" vertical="center" wrapText="1"/>
    </xf>
    <xf numFmtId="16" fontId="14" fillId="0" borderId="4" xfId="0" applyNumberFormat="1" applyFont="1" applyFill="1" applyBorder="1" applyAlignment="1">
      <alignment horizontal="center" vertical="center" wrapText="1"/>
    </xf>
    <xf numFmtId="16" fontId="14" fillId="0" borderId="6"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0" fillId="0" borderId="5" xfId="0" applyFill="1" applyBorder="1"/>
    <xf numFmtId="0" fontId="8"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4"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2" xfId="0" applyFont="1" applyFill="1" applyBorder="1" applyAlignment="1">
      <alignment horizontal="center"/>
    </xf>
    <xf numFmtId="0" fontId="20" fillId="0" borderId="9" xfId="0" applyFont="1" applyFill="1" applyBorder="1" applyAlignment="1">
      <alignment horizontal="center"/>
    </xf>
    <xf numFmtId="0" fontId="20" fillId="0" borderId="3" xfId="0" applyFont="1" applyFill="1" applyBorder="1" applyAlignment="1">
      <alignment horizontal="center"/>
    </xf>
    <xf numFmtId="2" fontId="14" fillId="2"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3"/>
  <sheetViews>
    <sheetView zoomScale="140" zoomScaleNormal="140" workbookViewId="0">
      <pane xSplit="2" ySplit="2" topLeftCell="C96" activePane="bottomRight" state="frozen"/>
      <selection pane="topRight" activeCell="C1" sqref="C1"/>
      <selection pane="bottomLeft" activeCell="A3" sqref="A3"/>
      <selection pane="bottomRight" activeCell="F105" sqref="F105:G105"/>
    </sheetView>
  </sheetViews>
  <sheetFormatPr defaultRowHeight="15.75" x14ac:dyDescent="0.25"/>
  <cols>
    <col min="1" max="1" width="2.5" customWidth="1"/>
    <col min="2" max="2" width="18" customWidth="1"/>
    <col min="3" max="4" width="6" customWidth="1"/>
    <col min="5" max="6" width="6.125" customWidth="1"/>
    <col min="7" max="8" width="6.625" customWidth="1"/>
    <col min="9" max="10" width="6" customWidth="1"/>
    <col min="11" max="12" width="6.625" customWidth="1"/>
    <col min="13" max="13" width="5.75" customWidth="1"/>
    <col min="14" max="14" width="11.5" customWidth="1"/>
    <col min="15" max="16" width="6.875" customWidth="1"/>
    <col min="17" max="17" width="4.875" customWidth="1"/>
    <col min="18" max="19" width="9" style="40"/>
    <col min="20" max="20" width="7.375" style="40" customWidth="1"/>
    <col min="21" max="25" width="9" style="40"/>
  </cols>
  <sheetData>
    <row r="1" spans="1:26" ht="25.5" customHeight="1" x14ac:dyDescent="0.25">
      <c r="A1" s="184" t="s">
        <v>0</v>
      </c>
      <c r="B1" s="184" t="s">
        <v>404</v>
      </c>
      <c r="C1" s="186" t="s">
        <v>407</v>
      </c>
      <c r="D1" s="187"/>
      <c r="E1" s="186" t="s">
        <v>408</v>
      </c>
      <c r="F1" s="187"/>
      <c r="G1" s="186" t="s">
        <v>750</v>
      </c>
      <c r="H1" s="187"/>
      <c r="I1" s="186" t="s">
        <v>751</v>
      </c>
      <c r="J1" s="187"/>
      <c r="K1" s="186" t="s">
        <v>752</v>
      </c>
      <c r="L1" s="187"/>
      <c r="M1" s="184" t="s">
        <v>753</v>
      </c>
      <c r="N1" s="184" t="s">
        <v>754</v>
      </c>
      <c r="O1" s="186" t="s">
        <v>755</v>
      </c>
      <c r="P1" s="187"/>
      <c r="Q1" s="184" t="s">
        <v>756</v>
      </c>
      <c r="R1" s="17"/>
      <c r="S1" s="17"/>
      <c r="T1" s="17"/>
      <c r="U1" s="17"/>
      <c r="V1" s="17"/>
      <c r="W1" s="17"/>
      <c r="X1" s="17"/>
      <c r="Y1" s="22"/>
      <c r="Z1" s="1"/>
    </row>
    <row r="2" spans="1:26" ht="12" customHeight="1" x14ac:dyDescent="0.25">
      <c r="A2" s="185"/>
      <c r="B2" s="185"/>
      <c r="C2" s="4" t="s">
        <v>405</v>
      </c>
      <c r="D2" s="4" t="s">
        <v>406</v>
      </c>
      <c r="E2" s="4" t="s">
        <v>405</v>
      </c>
      <c r="F2" s="4" t="s">
        <v>406</v>
      </c>
      <c r="G2" s="4" t="s">
        <v>405</v>
      </c>
      <c r="H2" s="4" t="s">
        <v>406</v>
      </c>
      <c r="I2" s="4" t="s">
        <v>405</v>
      </c>
      <c r="J2" s="4" t="s">
        <v>406</v>
      </c>
      <c r="K2" s="4" t="s">
        <v>405</v>
      </c>
      <c r="L2" s="4" t="s">
        <v>406</v>
      </c>
      <c r="M2" s="185"/>
      <c r="N2" s="185"/>
      <c r="O2" s="4" t="s">
        <v>405</v>
      </c>
      <c r="P2" s="4" t="s">
        <v>406</v>
      </c>
      <c r="Q2" s="185"/>
      <c r="R2" s="17"/>
      <c r="S2" s="17"/>
      <c r="T2" s="17"/>
      <c r="U2" s="17"/>
      <c r="V2" s="17"/>
      <c r="W2" s="17"/>
      <c r="X2" s="17"/>
      <c r="Y2" s="22"/>
      <c r="Z2" s="1"/>
    </row>
    <row r="3" spans="1:26" ht="11.25" customHeight="1" x14ac:dyDescent="0.25">
      <c r="A3" s="4">
        <v>1</v>
      </c>
      <c r="B3" s="4">
        <v>2</v>
      </c>
      <c r="C3" s="4">
        <v>3</v>
      </c>
      <c r="D3" s="4">
        <v>4</v>
      </c>
      <c r="E3" s="4">
        <v>5</v>
      </c>
      <c r="F3" s="4">
        <v>6</v>
      </c>
      <c r="G3" s="4">
        <v>7</v>
      </c>
      <c r="H3" s="4">
        <v>8</v>
      </c>
      <c r="I3" s="4">
        <v>9</v>
      </c>
      <c r="J3" s="4">
        <v>10</v>
      </c>
      <c r="K3" s="4">
        <v>11</v>
      </c>
      <c r="L3" s="4">
        <v>12</v>
      </c>
      <c r="M3" s="4">
        <v>13</v>
      </c>
      <c r="N3" s="4">
        <v>14</v>
      </c>
      <c r="O3" s="4">
        <v>15</v>
      </c>
      <c r="P3" s="4">
        <v>16</v>
      </c>
      <c r="Q3" s="4">
        <v>17</v>
      </c>
      <c r="R3" s="17"/>
      <c r="S3" s="17"/>
      <c r="T3" s="17"/>
      <c r="U3" s="17"/>
      <c r="V3" s="17"/>
      <c r="W3" s="17"/>
      <c r="X3" s="17"/>
      <c r="Y3" s="22"/>
      <c r="Z3" s="1"/>
    </row>
    <row r="4" spans="1:26" s="29" customFormat="1" ht="11.25" customHeight="1" x14ac:dyDescent="0.25">
      <c r="A4" s="25"/>
      <c r="B4" s="26" t="s">
        <v>757</v>
      </c>
      <c r="C4" s="25"/>
      <c r="D4" s="25"/>
      <c r="E4" s="25"/>
      <c r="F4" s="25"/>
      <c r="G4" s="25"/>
      <c r="H4" s="25"/>
      <c r="I4" s="25"/>
      <c r="J4" s="25"/>
      <c r="K4" s="25"/>
      <c r="L4" s="25"/>
      <c r="M4" s="25"/>
      <c r="N4" s="27" t="s">
        <v>710</v>
      </c>
      <c r="O4" s="27" t="s">
        <v>710</v>
      </c>
      <c r="P4" s="27" t="s">
        <v>710</v>
      </c>
      <c r="Q4" s="27" t="s">
        <v>710</v>
      </c>
      <c r="R4" s="37"/>
      <c r="S4" s="37"/>
      <c r="T4" s="37"/>
      <c r="U4" s="37"/>
      <c r="V4" s="37"/>
      <c r="W4" s="37"/>
      <c r="X4" s="37"/>
      <c r="Y4" s="38"/>
      <c r="Z4" s="28"/>
    </row>
    <row r="5" spans="1:26" s="29" customFormat="1" ht="11.25" customHeight="1" x14ac:dyDescent="0.25">
      <c r="A5" s="25"/>
      <c r="B5" s="26" t="s">
        <v>758</v>
      </c>
      <c r="C5" s="27" t="s">
        <v>710</v>
      </c>
      <c r="D5" s="27" t="s">
        <v>710</v>
      </c>
      <c r="E5" s="27" t="s">
        <v>710</v>
      </c>
      <c r="F5" s="27" t="s">
        <v>710</v>
      </c>
      <c r="G5" s="27" t="s">
        <v>710</v>
      </c>
      <c r="H5" s="27" t="s">
        <v>710</v>
      </c>
      <c r="I5" s="27" t="s">
        <v>710</v>
      </c>
      <c r="J5" s="27" t="s">
        <v>710</v>
      </c>
      <c r="K5" s="27" t="s">
        <v>710</v>
      </c>
      <c r="L5" s="27" t="s">
        <v>710</v>
      </c>
      <c r="M5" s="27" t="s">
        <v>710</v>
      </c>
      <c r="N5" s="25"/>
      <c r="O5" s="25"/>
      <c r="P5" s="25"/>
      <c r="Q5" s="25"/>
      <c r="R5" s="37"/>
      <c r="S5" s="37"/>
      <c r="T5" s="37"/>
      <c r="U5" s="37"/>
      <c r="V5" s="37"/>
      <c r="W5" s="37"/>
      <c r="X5" s="37"/>
      <c r="Y5" s="38"/>
      <c r="Z5" s="28"/>
    </row>
    <row r="6" spans="1:26" s="29" customFormat="1" ht="11.25" customHeight="1" x14ac:dyDescent="0.25">
      <c r="A6" s="25">
        <v>1</v>
      </c>
      <c r="B6" s="26" t="s">
        <v>759</v>
      </c>
      <c r="C6" s="25"/>
      <c r="D6" s="25"/>
      <c r="E6" s="25"/>
      <c r="F6" s="25"/>
      <c r="G6" s="25"/>
      <c r="H6" s="25"/>
      <c r="I6" s="25"/>
      <c r="J6" s="25"/>
      <c r="K6" s="25"/>
      <c r="L6" s="25"/>
      <c r="M6" s="25"/>
      <c r="N6" s="25"/>
      <c r="O6" s="25"/>
      <c r="P6" s="25"/>
      <c r="Q6" s="25"/>
      <c r="R6" s="37"/>
      <c r="S6" s="37"/>
      <c r="T6" s="37"/>
      <c r="U6" s="37"/>
      <c r="V6" s="37"/>
      <c r="W6" s="37"/>
      <c r="X6" s="37"/>
      <c r="Y6" s="38"/>
      <c r="Z6" s="28"/>
    </row>
    <row r="7" spans="1:26" s="29" customFormat="1" ht="11.25" customHeight="1" x14ac:dyDescent="0.25">
      <c r="A7" s="25"/>
      <c r="B7" s="26" t="s">
        <v>760</v>
      </c>
      <c r="C7" s="25"/>
      <c r="D7" s="25"/>
      <c r="E7" s="25"/>
      <c r="F7" s="25"/>
      <c r="G7" s="25"/>
      <c r="H7" s="25"/>
      <c r="I7" s="25"/>
      <c r="J7" s="25"/>
      <c r="K7" s="25"/>
      <c r="L7" s="25"/>
      <c r="M7" s="25"/>
      <c r="N7" s="25"/>
      <c r="O7" s="25"/>
      <c r="P7" s="25"/>
      <c r="Q7" s="25"/>
      <c r="R7" s="37"/>
      <c r="S7" s="37"/>
      <c r="T7" s="37"/>
      <c r="U7" s="37"/>
      <c r="V7" s="37"/>
      <c r="W7" s="37"/>
      <c r="X7" s="37"/>
      <c r="Y7" s="38"/>
      <c r="Z7" s="28"/>
    </row>
    <row r="8" spans="1:26" s="29" customFormat="1" ht="11.25" customHeight="1" x14ac:dyDescent="0.25">
      <c r="A8" s="30" t="s">
        <v>17</v>
      </c>
      <c r="B8" s="26" t="s">
        <v>761</v>
      </c>
      <c r="C8" s="25">
        <f>C10</f>
        <v>0</v>
      </c>
      <c r="D8" s="25">
        <f t="shared" ref="D8:M8" si="0">D10</f>
        <v>0</v>
      </c>
      <c r="E8" s="25">
        <f t="shared" si="0"/>
        <v>938.6</v>
      </c>
      <c r="F8" s="25">
        <f t="shared" si="0"/>
        <v>938.6</v>
      </c>
      <c r="G8" s="25">
        <f t="shared" si="0"/>
        <v>1340.9</v>
      </c>
      <c r="H8" s="25">
        <f>H10</f>
        <v>469.80000000000007</v>
      </c>
      <c r="I8" s="25">
        <f t="shared" si="0"/>
        <v>0</v>
      </c>
      <c r="J8" s="25">
        <f t="shared" si="0"/>
        <v>0</v>
      </c>
      <c r="K8" s="25">
        <f t="shared" si="0"/>
        <v>2279.5</v>
      </c>
      <c r="L8" s="25">
        <f>L10</f>
        <v>1408.3999999999999</v>
      </c>
      <c r="M8" s="25">
        <f t="shared" si="0"/>
        <v>0</v>
      </c>
      <c r="N8" s="25"/>
      <c r="O8" s="25"/>
      <c r="P8" s="25"/>
      <c r="Q8" s="25"/>
      <c r="R8" s="37"/>
      <c r="S8" s="37"/>
      <c r="T8" s="37"/>
      <c r="U8" s="37"/>
      <c r="V8" s="37"/>
      <c r="W8" s="37"/>
      <c r="X8" s="37"/>
      <c r="Y8" s="38"/>
      <c r="Z8" s="28"/>
    </row>
    <row r="9" spans="1:26" ht="10.5" customHeight="1" x14ac:dyDescent="0.25">
      <c r="A9" s="4"/>
      <c r="B9" s="5" t="s">
        <v>765</v>
      </c>
      <c r="C9" s="4"/>
      <c r="D9" s="4"/>
      <c r="E9" s="4"/>
      <c r="F9" s="4"/>
      <c r="G9" s="4"/>
      <c r="H9" s="4"/>
      <c r="I9" s="4"/>
      <c r="J9" s="4"/>
      <c r="K9" s="4"/>
      <c r="L9" s="4"/>
      <c r="M9" s="4"/>
      <c r="N9" s="4"/>
      <c r="O9" s="4"/>
      <c r="P9" s="4"/>
      <c r="Q9" s="4"/>
      <c r="R9" s="17"/>
      <c r="S9" s="17"/>
      <c r="T9" s="17"/>
      <c r="U9" s="17"/>
      <c r="V9" s="17"/>
      <c r="W9" s="17"/>
      <c r="X9" s="17"/>
      <c r="Y9" s="22"/>
      <c r="Z9" s="1"/>
    </row>
    <row r="10" spans="1:26" ht="24" customHeight="1" x14ac:dyDescent="0.25">
      <c r="A10" s="4" t="s">
        <v>762</v>
      </c>
      <c r="B10" s="21" t="s">
        <v>763</v>
      </c>
      <c r="C10" s="4">
        <f>SUM(C11:C14)</f>
        <v>0</v>
      </c>
      <c r="D10" s="4">
        <f t="shared" ref="D10:M10" si="1">SUM(D11:D14)</f>
        <v>0</v>
      </c>
      <c r="E10" s="4">
        <f t="shared" si="1"/>
        <v>938.6</v>
      </c>
      <c r="F10" s="4">
        <f t="shared" si="1"/>
        <v>938.6</v>
      </c>
      <c r="G10" s="4">
        <f t="shared" si="1"/>
        <v>1340.9</v>
      </c>
      <c r="H10" s="4">
        <f t="shared" si="1"/>
        <v>469.80000000000007</v>
      </c>
      <c r="I10" s="4">
        <f t="shared" si="1"/>
        <v>0</v>
      </c>
      <c r="J10" s="4">
        <f t="shared" si="1"/>
        <v>0</v>
      </c>
      <c r="K10" s="4">
        <f t="shared" si="1"/>
        <v>2279.5</v>
      </c>
      <c r="L10" s="4">
        <f>SUM(L11:L14)</f>
        <v>1408.3999999999999</v>
      </c>
      <c r="M10" s="4">
        <f t="shared" si="1"/>
        <v>0</v>
      </c>
      <c r="N10" s="4" t="s">
        <v>690</v>
      </c>
      <c r="O10" s="4">
        <f>SUM(O11:O14)</f>
        <v>36.020000000000003</v>
      </c>
      <c r="P10" s="4">
        <f>SUM(P11:P14)</f>
        <v>0</v>
      </c>
      <c r="Q10" s="4"/>
      <c r="R10" s="17"/>
      <c r="S10" s="17"/>
      <c r="T10" s="17"/>
      <c r="U10" s="17"/>
      <c r="V10" s="17"/>
      <c r="W10" s="17"/>
      <c r="X10" s="17"/>
      <c r="Y10" s="22"/>
      <c r="Z10" s="1"/>
    </row>
    <row r="11" spans="1:26" ht="4.5" customHeight="1" x14ac:dyDescent="0.25">
      <c r="A11" s="4"/>
      <c r="B11" s="23" t="s">
        <v>691</v>
      </c>
      <c r="C11" s="4"/>
      <c r="D11" s="4"/>
      <c r="E11" s="4">
        <v>938.6</v>
      </c>
      <c r="F11" s="4">
        <v>938.6</v>
      </c>
      <c r="G11" s="4">
        <v>414.9</v>
      </c>
      <c r="H11" s="4">
        <v>373.1</v>
      </c>
      <c r="I11" s="4"/>
      <c r="J11" s="4"/>
      <c r="K11" s="4">
        <f>C11+E11+G11+I11</f>
        <v>1353.5</v>
      </c>
      <c r="L11" s="4">
        <f>D11+F11+H11+J11</f>
        <v>1311.7</v>
      </c>
      <c r="M11" s="4"/>
      <c r="N11" s="4" t="s">
        <v>764</v>
      </c>
      <c r="O11" s="4">
        <v>17.100000000000001</v>
      </c>
      <c r="P11" s="4"/>
      <c r="Q11" s="4"/>
      <c r="R11" s="17"/>
      <c r="S11" s="17"/>
      <c r="T11" s="17"/>
      <c r="U11" s="17"/>
      <c r="V11" s="17"/>
      <c r="W11" s="17"/>
      <c r="X11" s="17"/>
      <c r="Y11" s="22"/>
      <c r="Z11" s="1"/>
    </row>
    <row r="12" spans="1:26" ht="4.5" customHeight="1" x14ac:dyDescent="0.25">
      <c r="A12" s="4"/>
      <c r="B12" s="23" t="s">
        <v>692</v>
      </c>
      <c r="C12" s="4"/>
      <c r="D12" s="4"/>
      <c r="E12" s="4"/>
      <c r="F12" s="4"/>
      <c r="G12" s="4">
        <v>55.6</v>
      </c>
      <c r="H12" s="4">
        <v>55.6</v>
      </c>
      <c r="I12" s="4"/>
      <c r="J12" s="4"/>
      <c r="K12" s="4">
        <f t="shared" ref="K12:L21" si="2">C12+E12+G12+I12</f>
        <v>55.6</v>
      </c>
      <c r="L12" s="4">
        <f t="shared" ref="L12:L14" si="3">D12+F12+H12+J12</f>
        <v>55.6</v>
      </c>
      <c r="M12" s="4"/>
      <c r="N12" s="4" t="s">
        <v>690</v>
      </c>
      <c r="O12" s="4">
        <v>17.03</v>
      </c>
      <c r="P12" s="4"/>
      <c r="Q12" s="4"/>
      <c r="R12" s="17"/>
      <c r="S12" s="17"/>
      <c r="T12" s="17"/>
      <c r="U12" s="17"/>
      <c r="V12" s="17"/>
      <c r="W12" s="17"/>
      <c r="X12" s="17"/>
      <c r="Y12" s="22"/>
      <c r="Z12" s="1"/>
    </row>
    <row r="13" spans="1:26" ht="4.5" customHeight="1" x14ac:dyDescent="0.25">
      <c r="A13" s="4"/>
      <c r="B13" s="23" t="s">
        <v>693</v>
      </c>
      <c r="C13" s="4"/>
      <c r="D13" s="4"/>
      <c r="E13" s="4"/>
      <c r="F13" s="4"/>
      <c r="G13" s="4">
        <v>100</v>
      </c>
      <c r="H13" s="4">
        <v>41.1</v>
      </c>
      <c r="I13" s="4"/>
      <c r="J13" s="4"/>
      <c r="K13" s="4">
        <f t="shared" si="2"/>
        <v>100</v>
      </c>
      <c r="L13" s="4">
        <f t="shared" si="3"/>
        <v>41.1</v>
      </c>
      <c r="M13" s="4"/>
      <c r="N13" s="4" t="s">
        <v>690</v>
      </c>
      <c r="O13" s="4">
        <v>1.89</v>
      </c>
      <c r="P13" s="4"/>
      <c r="Q13" s="4"/>
      <c r="R13" s="17"/>
      <c r="S13" s="17"/>
      <c r="T13" s="17"/>
      <c r="U13" s="17"/>
      <c r="V13" s="17"/>
      <c r="W13" s="17"/>
      <c r="X13" s="17"/>
      <c r="Y13" s="22"/>
      <c r="Z13" s="1"/>
    </row>
    <row r="14" spans="1:26" ht="4.5" customHeight="1" x14ac:dyDescent="0.25">
      <c r="A14" s="4"/>
      <c r="B14" s="24" t="s">
        <v>694</v>
      </c>
      <c r="C14" s="4"/>
      <c r="D14" s="4"/>
      <c r="E14" s="4"/>
      <c r="F14" s="4"/>
      <c r="G14" s="4">
        <v>770.4</v>
      </c>
      <c r="H14" s="4"/>
      <c r="I14" s="4"/>
      <c r="J14" s="4"/>
      <c r="K14" s="4">
        <f t="shared" si="2"/>
        <v>770.4</v>
      </c>
      <c r="L14" s="4">
        <f t="shared" si="3"/>
        <v>0</v>
      </c>
      <c r="M14" s="4"/>
      <c r="N14" s="4" t="s">
        <v>690</v>
      </c>
      <c r="O14" s="4">
        <v>0</v>
      </c>
      <c r="P14" s="4"/>
      <c r="Q14" s="4"/>
      <c r="R14" s="17"/>
      <c r="S14" s="17"/>
      <c r="T14" s="17"/>
      <c r="U14" s="17"/>
      <c r="V14" s="17"/>
      <c r="W14" s="17"/>
      <c r="X14" s="17"/>
      <c r="Y14" s="22"/>
      <c r="Z14" s="1"/>
    </row>
    <row r="15" spans="1:26" s="29" customFormat="1" ht="23.25" customHeight="1" x14ac:dyDescent="0.25">
      <c r="A15" s="25" t="s">
        <v>20</v>
      </c>
      <c r="B15" s="31" t="s">
        <v>787</v>
      </c>
      <c r="C15" s="25">
        <f>C17</f>
        <v>0</v>
      </c>
      <c r="D15" s="25">
        <f t="shared" ref="D15:J15" si="4">D17</f>
        <v>0</v>
      </c>
      <c r="E15" s="25">
        <f t="shared" si="4"/>
        <v>0</v>
      </c>
      <c r="F15" s="25">
        <f t="shared" si="4"/>
        <v>0</v>
      </c>
      <c r="G15" s="25">
        <f t="shared" si="4"/>
        <v>2313.6999999999998</v>
      </c>
      <c r="H15" s="25">
        <f t="shared" si="4"/>
        <v>285</v>
      </c>
      <c r="I15" s="25">
        <f t="shared" si="4"/>
        <v>0</v>
      </c>
      <c r="J15" s="25">
        <f t="shared" si="4"/>
        <v>0</v>
      </c>
      <c r="K15" s="25">
        <f t="shared" si="2"/>
        <v>2313.6999999999998</v>
      </c>
      <c r="L15" s="25">
        <f t="shared" si="2"/>
        <v>285</v>
      </c>
      <c r="M15" s="25"/>
      <c r="N15" s="93" t="s">
        <v>27</v>
      </c>
      <c r="O15" s="25">
        <v>1</v>
      </c>
      <c r="P15" s="25"/>
      <c r="Q15" s="25"/>
      <c r="R15" s="37"/>
      <c r="S15" s="37"/>
      <c r="T15" s="37"/>
      <c r="U15" s="37"/>
      <c r="V15" s="37"/>
      <c r="W15" s="37"/>
      <c r="X15" s="37"/>
      <c r="Y15" s="38"/>
      <c r="Z15" s="28"/>
    </row>
    <row r="16" spans="1:26" s="32" customFormat="1" ht="9.75" customHeight="1" x14ac:dyDescent="0.25">
      <c r="A16" s="4"/>
      <c r="B16" s="5" t="s">
        <v>765</v>
      </c>
      <c r="C16" s="4"/>
      <c r="D16" s="4"/>
      <c r="E16" s="4"/>
      <c r="F16" s="4"/>
      <c r="G16" s="4"/>
      <c r="H16" s="4"/>
      <c r="I16" s="4"/>
      <c r="J16" s="4"/>
      <c r="K16" s="4">
        <f t="shared" si="2"/>
        <v>0</v>
      </c>
      <c r="L16" s="4"/>
      <c r="M16" s="4"/>
      <c r="N16" s="4"/>
      <c r="O16" s="4"/>
      <c r="P16" s="4"/>
      <c r="Q16" s="4"/>
      <c r="R16" s="17"/>
      <c r="S16" s="17"/>
      <c r="T16" s="17"/>
      <c r="U16" s="17"/>
      <c r="V16" s="17"/>
      <c r="W16" s="17"/>
      <c r="X16" s="17"/>
      <c r="Y16" s="22"/>
      <c r="Z16" s="1"/>
    </row>
    <row r="17" spans="1:26" s="32" customFormat="1" ht="25.5" customHeight="1" x14ac:dyDescent="0.25">
      <c r="A17" s="4" t="s">
        <v>34</v>
      </c>
      <c r="B17" s="12" t="s">
        <v>786</v>
      </c>
      <c r="C17" s="4"/>
      <c r="D17" s="4"/>
      <c r="E17" s="4"/>
      <c r="F17" s="4"/>
      <c r="G17" s="4">
        <v>2313.6999999999998</v>
      </c>
      <c r="H17" s="4">
        <v>285</v>
      </c>
      <c r="I17" s="4"/>
      <c r="J17" s="4"/>
      <c r="K17" s="4">
        <f>C17+E17+G17+I17</f>
        <v>2313.6999999999998</v>
      </c>
      <c r="L17" s="4">
        <f t="shared" si="2"/>
        <v>285</v>
      </c>
      <c r="M17" s="4"/>
      <c r="N17" s="4"/>
      <c r="O17" s="4"/>
      <c r="P17" s="4"/>
      <c r="Q17" s="4"/>
      <c r="R17" s="17"/>
      <c r="S17" s="17"/>
      <c r="T17" s="17"/>
      <c r="U17" s="17"/>
      <c r="V17" s="17"/>
      <c r="W17" s="17"/>
      <c r="X17" s="17"/>
      <c r="Y17" s="22"/>
      <c r="Z17" s="1"/>
    </row>
    <row r="18" spans="1:26" ht="4.5" customHeight="1" x14ac:dyDescent="0.25">
      <c r="A18" s="4"/>
      <c r="B18" s="24" t="s">
        <v>695</v>
      </c>
      <c r="C18" s="4"/>
      <c r="D18" s="4"/>
      <c r="E18" s="4"/>
      <c r="F18" s="4"/>
      <c r="G18" s="4">
        <v>13.7</v>
      </c>
      <c r="H18" s="4"/>
      <c r="I18" s="4"/>
      <c r="J18" s="4"/>
      <c r="K18" s="4">
        <f t="shared" si="2"/>
        <v>13.7</v>
      </c>
      <c r="L18" s="4">
        <f t="shared" si="2"/>
        <v>0</v>
      </c>
      <c r="M18" s="4"/>
      <c r="N18" s="4" t="s">
        <v>27</v>
      </c>
      <c r="O18" s="4">
        <v>0</v>
      </c>
      <c r="P18" s="4"/>
      <c r="Q18" s="4"/>
      <c r="R18" s="17"/>
      <c r="S18" s="17"/>
      <c r="T18" s="17"/>
      <c r="U18" s="17"/>
      <c r="V18" s="17"/>
      <c r="W18" s="17"/>
      <c r="X18" s="17"/>
      <c r="Y18" s="22"/>
      <c r="Z18" s="1"/>
    </row>
    <row r="19" spans="1:26" ht="4.5" customHeight="1" x14ac:dyDescent="0.25">
      <c r="A19" s="4"/>
      <c r="B19" s="24" t="s">
        <v>696</v>
      </c>
      <c r="C19" s="4"/>
      <c r="D19" s="4"/>
      <c r="E19" s="4"/>
      <c r="F19" s="4"/>
      <c r="G19" s="4">
        <v>2000</v>
      </c>
      <c r="H19" s="4"/>
      <c r="I19" s="4"/>
      <c r="J19" s="4"/>
      <c r="K19" s="4">
        <f t="shared" si="2"/>
        <v>2000</v>
      </c>
      <c r="L19" s="4">
        <f t="shared" si="2"/>
        <v>0</v>
      </c>
      <c r="M19" s="4"/>
      <c r="N19" s="4" t="s">
        <v>27</v>
      </c>
      <c r="O19" s="4">
        <v>0</v>
      </c>
      <c r="P19" s="4"/>
      <c r="Q19" s="4"/>
      <c r="R19" s="17"/>
      <c r="S19" s="17"/>
      <c r="T19" s="17"/>
      <c r="U19" s="17"/>
      <c r="V19" s="17"/>
      <c r="W19" s="17"/>
      <c r="X19" s="17"/>
      <c r="Y19" s="22"/>
      <c r="Z19" s="1"/>
    </row>
    <row r="20" spans="1:26" ht="4.5" customHeight="1" x14ac:dyDescent="0.25">
      <c r="A20" s="4"/>
      <c r="B20" s="24" t="s">
        <v>697</v>
      </c>
      <c r="C20" s="4"/>
      <c r="D20" s="4"/>
      <c r="E20" s="4"/>
      <c r="F20" s="4"/>
      <c r="G20" s="4">
        <v>300</v>
      </c>
      <c r="H20" s="4">
        <v>285</v>
      </c>
      <c r="I20" s="4"/>
      <c r="J20" s="4"/>
      <c r="K20" s="4">
        <f t="shared" si="2"/>
        <v>300</v>
      </c>
      <c r="L20" s="4">
        <f t="shared" si="2"/>
        <v>285</v>
      </c>
      <c r="M20" s="4"/>
      <c r="N20" s="4" t="s">
        <v>27</v>
      </c>
      <c r="O20" s="4">
        <v>1</v>
      </c>
      <c r="P20" s="4"/>
      <c r="Q20" s="4"/>
      <c r="R20" s="17"/>
      <c r="S20" s="17"/>
      <c r="T20" s="17"/>
      <c r="U20" s="17"/>
      <c r="V20" s="17"/>
      <c r="W20" s="17"/>
      <c r="X20" s="17"/>
      <c r="Y20" s="22"/>
      <c r="Z20" s="1"/>
    </row>
    <row r="21" spans="1:26" s="29" customFormat="1" ht="24" customHeight="1" x14ac:dyDescent="0.25">
      <c r="A21" s="201"/>
      <c r="B21" s="213" t="s">
        <v>788</v>
      </c>
      <c r="C21" s="201"/>
      <c r="D21" s="201"/>
      <c r="E21" s="201"/>
      <c r="F21" s="201"/>
      <c r="G21" s="201">
        <v>1755</v>
      </c>
      <c r="H21" s="201"/>
      <c r="I21" s="201"/>
      <c r="J21" s="201"/>
      <c r="K21" s="201">
        <f t="shared" si="2"/>
        <v>1755</v>
      </c>
      <c r="L21" s="201"/>
      <c r="M21" s="201"/>
      <c r="N21" s="25" t="s">
        <v>257</v>
      </c>
      <c r="O21" s="58"/>
      <c r="P21" s="58"/>
      <c r="Q21" s="58"/>
      <c r="R21" s="37"/>
      <c r="S21" s="37"/>
      <c r="T21" s="37"/>
      <c r="U21" s="37"/>
      <c r="V21" s="37"/>
      <c r="W21" s="37"/>
      <c r="X21" s="37"/>
      <c r="Y21" s="38"/>
      <c r="Z21" s="28"/>
    </row>
    <row r="22" spans="1:26" s="29" customFormat="1" ht="31.5" customHeight="1" x14ac:dyDescent="0.25">
      <c r="A22" s="202"/>
      <c r="B22" s="214"/>
      <c r="C22" s="202"/>
      <c r="D22" s="202"/>
      <c r="E22" s="202"/>
      <c r="F22" s="202"/>
      <c r="G22" s="202"/>
      <c r="H22" s="202"/>
      <c r="I22" s="202"/>
      <c r="J22" s="202"/>
      <c r="K22" s="202"/>
      <c r="L22" s="202"/>
      <c r="M22" s="202"/>
      <c r="N22" s="25" t="s">
        <v>698</v>
      </c>
      <c r="O22" s="58"/>
      <c r="P22" s="58"/>
      <c r="Q22" s="58"/>
      <c r="R22" s="37"/>
      <c r="S22" s="37"/>
      <c r="T22" s="37"/>
      <c r="U22" s="37"/>
      <c r="V22" s="37"/>
      <c r="W22" s="37"/>
      <c r="X22" s="37"/>
      <c r="Y22" s="38"/>
      <c r="Z22" s="28"/>
    </row>
    <row r="23" spans="1:26" ht="10.5" customHeight="1" x14ac:dyDescent="0.25">
      <c r="A23" s="4"/>
      <c r="B23" s="35" t="s">
        <v>765</v>
      </c>
      <c r="C23" s="4"/>
      <c r="D23" s="4"/>
      <c r="E23" s="4"/>
      <c r="F23" s="4"/>
      <c r="G23" s="4"/>
      <c r="H23" s="4"/>
      <c r="I23" s="4"/>
      <c r="J23" s="4"/>
      <c r="K23" s="4"/>
      <c r="L23" s="4"/>
      <c r="M23" s="4"/>
      <c r="N23" s="4"/>
      <c r="O23" s="4"/>
      <c r="P23" s="4"/>
      <c r="Q23" s="4"/>
      <c r="R23" s="17"/>
      <c r="S23" s="17"/>
      <c r="T23" s="17"/>
      <c r="U23" s="17"/>
      <c r="V23" s="17"/>
      <c r="W23" s="17"/>
      <c r="X23" s="17"/>
      <c r="Y23" s="22"/>
      <c r="Z23" s="1"/>
    </row>
    <row r="24" spans="1:26" ht="57" customHeight="1" x14ac:dyDescent="0.25">
      <c r="A24" s="184"/>
      <c r="B24" s="182" t="s">
        <v>766</v>
      </c>
      <c r="C24" s="184"/>
      <c r="D24" s="184"/>
      <c r="E24" s="184"/>
      <c r="F24" s="184"/>
      <c r="G24" s="184">
        <v>155</v>
      </c>
      <c r="H24" s="184">
        <v>46.4</v>
      </c>
      <c r="I24" s="184"/>
      <c r="J24" s="184"/>
      <c r="K24" s="201">
        <f t="shared" ref="K24" si="5">C24+E24+G24+I24</f>
        <v>155</v>
      </c>
      <c r="L24" s="184"/>
      <c r="M24" s="184"/>
      <c r="N24" s="4" t="s">
        <v>257</v>
      </c>
      <c r="O24" s="55"/>
      <c r="P24" s="55"/>
      <c r="Q24" s="55"/>
      <c r="R24" s="17"/>
      <c r="S24" s="17"/>
      <c r="T24" s="17"/>
      <c r="U24" s="17"/>
      <c r="V24" s="17"/>
      <c r="W24" s="17"/>
      <c r="X24" s="17"/>
      <c r="Y24" s="22"/>
      <c r="Z24" s="1"/>
    </row>
    <row r="25" spans="1:26" ht="44.25" customHeight="1" x14ac:dyDescent="0.25">
      <c r="A25" s="185"/>
      <c r="B25" s="183"/>
      <c r="C25" s="185"/>
      <c r="D25" s="185"/>
      <c r="E25" s="185"/>
      <c r="F25" s="185"/>
      <c r="G25" s="185"/>
      <c r="H25" s="185"/>
      <c r="I25" s="185"/>
      <c r="J25" s="185"/>
      <c r="K25" s="202"/>
      <c r="L25" s="185"/>
      <c r="M25" s="185"/>
      <c r="N25" s="4" t="s">
        <v>698</v>
      </c>
      <c r="O25" s="55"/>
      <c r="P25" s="55"/>
      <c r="Q25" s="55"/>
      <c r="R25" s="17"/>
      <c r="S25" s="17"/>
      <c r="T25" s="17"/>
      <c r="U25" s="17"/>
      <c r="V25" s="17"/>
      <c r="W25" s="17"/>
      <c r="X25" s="17"/>
      <c r="Y25" s="22"/>
      <c r="Z25" s="1"/>
    </row>
    <row r="26" spans="1:26" ht="9.75" customHeight="1" x14ac:dyDescent="0.25">
      <c r="A26" s="4"/>
      <c r="B26" s="61" t="s">
        <v>699</v>
      </c>
      <c r="C26" s="4"/>
      <c r="D26" s="4"/>
      <c r="E26" s="4"/>
      <c r="F26" s="4"/>
      <c r="G26" s="4">
        <v>155</v>
      </c>
      <c r="H26" s="4">
        <v>46.4</v>
      </c>
      <c r="I26" s="4"/>
      <c r="J26" s="4"/>
      <c r="K26" s="4"/>
      <c r="L26" s="4"/>
      <c r="M26" s="4"/>
      <c r="N26" s="4" t="s">
        <v>257</v>
      </c>
      <c r="O26" s="4">
        <v>0</v>
      </c>
      <c r="P26" s="4"/>
      <c r="Q26" s="4"/>
      <c r="R26" s="17"/>
      <c r="S26" s="17"/>
      <c r="T26" s="17"/>
      <c r="U26" s="17"/>
      <c r="V26" s="17"/>
      <c r="W26" s="17"/>
      <c r="X26" s="17"/>
      <c r="Y26" s="22"/>
      <c r="Z26" s="1"/>
    </row>
    <row r="27" spans="1:26" s="29" customFormat="1" ht="13.5" customHeight="1" x14ac:dyDescent="0.25">
      <c r="A27" s="25"/>
      <c r="B27" s="31" t="s">
        <v>789</v>
      </c>
      <c r="C27" s="25"/>
      <c r="D27" s="25"/>
      <c r="E27" s="25"/>
      <c r="F27" s="25"/>
      <c r="G27" s="25"/>
      <c r="H27" s="25"/>
      <c r="I27" s="25"/>
      <c r="J27" s="25"/>
      <c r="K27" s="25"/>
      <c r="L27" s="25"/>
      <c r="M27" s="25"/>
      <c r="N27" s="25"/>
      <c r="O27" s="25"/>
      <c r="P27" s="25"/>
      <c r="Q27" s="25"/>
      <c r="R27" s="37"/>
      <c r="S27" s="37"/>
      <c r="T27" s="37"/>
      <c r="U27" s="37"/>
      <c r="V27" s="37"/>
      <c r="W27" s="37"/>
      <c r="X27" s="37"/>
      <c r="Y27" s="38"/>
      <c r="Z27" s="28"/>
    </row>
    <row r="28" spans="1:26" s="29" customFormat="1" ht="11.25" customHeight="1" x14ac:dyDescent="0.25">
      <c r="A28" s="25"/>
      <c r="B28" s="21" t="s">
        <v>765</v>
      </c>
      <c r="C28" s="25"/>
      <c r="D28" s="25"/>
      <c r="E28" s="25"/>
      <c r="F28" s="25"/>
      <c r="G28" s="25"/>
      <c r="H28" s="25"/>
      <c r="I28" s="25"/>
      <c r="J28" s="25"/>
      <c r="K28" s="25"/>
      <c r="L28" s="25"/>
      <c r="M28" s="25"/>
      <c r="N28" s="25"/>
      <c r="O28" s="25"/>
      <c r="P28" s="25"/>
      <c r="Q28" s="25"/>
      <c r="R28" s="37"/>
      <c r="S28" s="37"/>
      <c r="T28" s="37"/>
      <c r="U28" s="37"/>
      <c r="V28" s="37"/>
      <c r="W28" s="37"/>
      <c r="X28" s="37"/>
      <c r="Y28" s="38"/>
      <c r="Z28" s="28"/>
    </row>
    <row r="29" spans="1:26" s="29" customFormat="1" ht="24.75" customHeight="1" x14ac:dyDescent="0.25">
      <c r="A29" s="201"/>
      <c r="B29" s="182" t="s">
        <v>767</v>
      </c>
      <c r="C29" s="25"/>
      <c r="D29" s="25"/>
      <c r="E29" s="25"/>
      <c r="F29" s="25"/>
      <c r="G29" s="25">
        <v>2563.6999999999998</v>
      </c>
      <c r="H29" s="25"/>
      <c r="I29" s="201"/>
      <c r="J29" s="201"/>
      <c r="K29" s="201">
        <f t="shared" ref="K29" si="6">C29+E29+G29+I29</f>
        <v>2563.6999999999998</v>
      </c>
      <c r="L29" s="201"/>
      <c r="M29" s="201"/>
      <c r="N29" s="55" t="s">
        <v>700</v>
      </c>
      <c r="O29" s="55">
        <v>37.49</v>
      </c>
      <c r="P29" s="25"/>
      <c r="Q29" s="25"/>
      <c r="R29" s="37"/>
      <c r="S29" s="37"/>
      <c r="T29" s="37"/>
      <c r="U29" s="37"/>
      <c r="V29" s="37"/>
      <c r="W29" s="37"/>
      <c r="X29" s="37"/>
      <c r="Y29" s="38"/>
      <c r="Z29" s="28"/>
    </row>
    <row r="30" spans="1:26" s="29" customFormat="1" ht="15" customHeight="1" x14ac:dyDescent="0.25">
      <c r="A30" s="211"/>
      <c r="B30" s="212"/>
      <c r="C30" s="25"/>
      <c r="D30" s="25"/>
      <c r="E30" s="25"/>
      <c r="F30" s="25"/>
      <c r="G30" s="25"/>
      <c r="H30" s="25"/>
      <c r="I30" s="211"/>
      <c r="J30" s="211"/>
      <c r="K30" s="211"/>
      <c r="L30" s="211"/>
      <c r="M30" s="211"/>
      <c r="N30" s="55" t="s">
        <v>701</v>
      </c>
      <c r="O30" s="55">
        <v>2</v>
      </c>
      <c r="P30" s="25"/>
      <c r="Q30" s="25"/>
      <c r="R30" s="37"/>
      <c r="S30" s="37"/>
      <c r="T30" s="37"/>
      <c r="U30" s="37"/>
      <c r="V30" s="37"/>
      <c r="W30" s="37"/>
      <c r="X30" s="37"/>
      <c r="Y30" s="38"/>
      <c r="Z30" s="28"/>
    </row>
    <row r="31" spans="1:26" s="29" customFormat="1" ht="15" customHeight="1" x14ac:dyDescent="0.25">
      <c r="A31" s="202"/>
      <c r="B31" s="183"/>
      <c r="C31" s="25"/>
      <c r="D31" s="25"/>
      <c r="E31" s="25"/>
      <c r="F31" s="25"/>
      <c r="G31" s="25"/>
      <c r="H31" s="25"/>
      <c r="I31" s="202"/>
      <c r="J31" s="202"/>
      <c r="K31" s="202"/>
      <c r="L31" s="202"/>
      <c r="M31" s="202"/>
      <c r="N31" s="55" t="s">
        <v>702</v>
      </c>
      <c r="O31" s="55">
        <v>18</v>
      </c>
      <c r="P31" s="25"/>
      <c r="Q31" s="25"/>
      <c r="R31" s="37"/>
      <c r="S31" s="37"/>
      <c r="T31" s="37"/>
      <c r="U31" s="37"/>
      <c r="V31" s="37"/>
      <c r="W31" s="37"/>
      <c r="X31" s="37"/>
      <c r="Y31" s="38"/>
      <c r="Z31" s="28"/>
    </row>
    <row r="32" spans="1:26" s="29" customFormat="1" ht="13.5" customHeight="1" x14ac:dyDescent="0.25">
      <c r="A32" s="25"/>
      <c r="B32" s="31"/>
      <c r="C32" s="25"/>
      <c r="D32" s="25"/>
      <c r="E32" s="25"/>
      <c r="F32" s="25"/>
      <c r="G32" s="25"/>
      <c r="H32" s="25"/>
      <c r="I32" s="25"/>
      <c r="J32" s="25"/>
      <c r="K32" s="25"/>
      <c r="L32" s="25"/>
      <c r="M32" s="25"/>
      <c r="N32" s="25"/>
      <c r="O32" s="25"/>
      <c r="P32" s="25"/>
      <c r="Q32" s="25"/>
      <c r="R32" s="37"/>
      <c r="S32" s="37"/>
      <c r="T32" s="37"/>
      <c r="U32" s="37"/>
      <c r="V32" s="37"/>
      <c r="W32" s="37"/>
      <c r="X32" s="37"/>
      <c r="Y32" s="38"/>
      <c r="Z32" s="28"/>
    </row>
    <row r="33" spans="1:26" s="29" customFormat="1" ht="13.5" customHeight="1" x14ac:dyDescent="0.25">
      <c r="A33" s="25"/>
      <c r="B33" s="31"/>
      <c r="C33" s="25"/>
      <c r="D33" s="25"/>
      <c r="E33" s="25"/>
      <c r="F33" s="25"/>
      <c r="G33" s="25"/>
      <c r="H33" s="25"/>
      <c r="I33" s="25"/>
      <c r="J33" s="25"/>
      <c r="K33" s="25"/>
      <c r="L33" s="25"/>
      <c r="M33" s="25"/>
      <c r="N33" s="25"/>
      <c r="O33" s="25"/>
      <c r="P33" s="25"/>
      <c r="Q33" s="25"/>
      <c r="R33" s="37"/>
      <c r="S33" s="37"/>
      <c r="T33" s="37"/>
      <c r="U33" s="37"/>
      <c r="V33" s="37"/>
      <c r="W33" s="37"/>
      <c r="X33" s="37"/>
      <c r="Y33" s="38"/>
      <c r="Z33" s="28"/>
    </row>
    <row r="34" spans="1:26" s="29" customFormat="1" ht="13.5" customHeight="1" x14ac:dyDescent="0.25">
      <c r="A34" s="25"/>
      <c r="B34" s="31"/>
      <c r="C34" s="25"/>
      <c r="D34" s="25"/>
      <c r="E34" s="25"/>
      <c r="F34" s="25"/>
      <c r="G34" s="25"/>
      <c r="H34" s="25"/>
      <c r="I34" s="25"/>
      <c r="J34" s="25"/>
      <c r="K34" s="25"/>
      <c r="L34" s="25"/>
      <c r="M34" s="25"/>
      <c r="N34" s="25"/>
      <c r="O34" s="25"/>
      <c r="P34" s="25"/>
      <c r="Q34" s="25"/>
      <c r="R34" s="37"/>
      <c r="S34" s="37"/>
      <c r="T34" s="37"/>
      <c r="U34" s="37"/>
      <c r="V34" s="37"/>
      <c r="W34" s="37"/>
      <c r="X34" s="37"/>
      <c r="Y34" s="38"/>
      <c r="Z34" s="28"/>
    </row>
    <row r="35" spans="1:26" s="29" customFormat="1" ht="13.5" customHeight="1" x14ac:dyDescent="0.25">
      <c r="A35" s="25"/>
      <c r="B35" s="31"/>
      <c r="C35" s="25"/>
      <c r="D35" s="25"/>
      <c r="E35" s="25"/>
      <c r="F35" s="25"/>
      <c r="G35" s="25"/>
      <c r="H35" s="25"/>
      <c r="I35" s="25"/>
      <c r="J35" s="25"/>
      <c r="K35" s="25"/>
      <c r="L35" s="25"/>
      <c r="M35" s="25"/>
      <c r="N35" s="25"/>
      <c r="O35" s="25"/>
      <c r="P35" s="25"/>
      <c r="Q35" s="25"/>
      <c r="R35" s="37"/>
      <c r="S35" s="37"/>
      <c r="T35" s="37"/>
      <c r="U35" s="37"/>
      <c r="V35" s="37"/>
      <c r="W35" s="37"/>
      <c r="X35" s="37"/>
      <c r="Y35" s="38"/>
      <c r="Z35" s="28"/>
    </row>
    <row r="36" spans="1:26" s="29" customFormat="1" ht="13.5" customHeight="1" x14ac:dyDescent="0.25">
      <c r="A36" s="25"/>
      <c r="B36" s="31"/>
      <c r="C36" s="25"/>
      <c r="D36" s="25"/>
      <c r="E36" s="25"/>
      <c r="F36" s="25"/>
      <c r="G36" s="25"/>
      <c r="H36" s="25"/>
      <c r="I36" s="25"/>
      <c r="J36" s="25"/>
      <c r="K36" s="25"/>
      <c r="L36" s="25"/>
      <c r="M36" s="25"/>
      <c r="N36" s="25"/>
      <c r="O36" s="25"/>
      <c r="P36" s="25"/>
      <c r="Q36" s="25"/>
      <c r="R36" s="37"/>
      <c r="S36" s="37"/>
      <c r="T36" s="37"/>
      <c r="U36" s="37"/>
      <c r="V36" s="37"/>
      <c r="W36" s="37"/>
      <c r="X36" s="37"/>
      <c r="Y36" s="38"/>
      <c r="Z36" s="28"/>
    </row>
    <row r="37" spans="1:26" s="29" customFormat="1" ht="13.5" customHeight="1" x14ac:dyDescent="0.25">
      <c r="A37" s="25"/>
      <c r="B37" s="31"/>
      <c r="C37" s="25"/>
      <c r="D37" s="25"/>
      <c r="E37" s="25"/>
      <c r="F37" s="25"/>
      <c r="G37" s="25"/>
      <c r="H37" s="25"/>
      <c r="I37" s="25"/>
      <c r="J37" s="25"/>
      <c r="K37" s="25"/>
      <c r="L37" s="25"/>
      <c r="M37" s="25"/>
      <c r="N37" s="25"/>
      <c r="O37" s="25"/>
      <c r="P37" s="25"/>
      <c r="Q37" s="25"/>
      <c r="R37" s="37"/>
      <c r="S37" s="37"/>
      <c r="T37" s="37"/>
      <c r="U37" s="37"/>
      <c r="V37" s="37"/>
      <c r="W37" s="37"/>
      <c r="X37" s="37"/>
      <c r="Y37" s="38"/>
      <c r="Z37" s="28"/>
    </row>
    <row r="38" spans="1:26" s="29" customFormat="1" ht="13.5" customHeight="1" x14ac:dyDescent="0.25">
      <c r="A38" s="25"/>
      <c r="B38" s="31"/>
      <c r="C38" s="25"/>
      <c r="D38" s="25"/>
      <c r="E38" s="25"/>
      <c r="F38" s="25"/>
      <c r="G38" s="25"/>
      <c r="H38" s="25"/>
      <c r="I38" s="25"/>
      <c r="J38" s="25"/>
      <c r="K38" s="25"/>
      <c r="L38" s="25"/>
      <c r="M38" s="25"/>
      <c r="N38" s="25"/>
      <c r="O38" s="25"/>
      <c r="P38" s="25"/>
      <c r="Q38" s="25"/>
      <c r="R38" s="37"/>
      <c r="S38" s="37"/>
      <c r="T38" s="37"/>
      <c r="U38" s="37"/>
      <c r="V38" s="37"/>
      <c r="W38" s="37"/>
      <c r="X38" s="37"/>
      <c r="Y38" s="38"/>
      <c r="Z38" s="28"/>
    </row>
    <row r="39" spans="1:26" s="29" customFormat="1" ht="13.5" customHeight="1" x14ac:dyDescent="0.25">
      <c r="A39" s="25"/>
      <c r="B39" s="31"/>
      <c r="C39" s="25"/>
      <c r="D39" s="25"/>
      <c r="E39" s="25"/>
      <c r="F39" s="25"/>
      <c r="G39" s="25"/>
      <c r="H39" s="25"/>
      <c r="I39" s="25"/>
      <c r="J39" s="25"/>
      <c r="K39" s="25"/>
      <c r="L39" s="25"/>
      <c r="M39" s="25"/>
      <c r="N39" s="25"/>
      <c r="O39" s="25"/>
      <c r="P39" s="25"/>
      <c r="Q39" s="25"/>
      <c r="R39" s="37"/>
      <c r="S39" s="37"/>
      <c r="T39" s="37"/>
      <c r="U39" s="37"/>
      <c r="V39" s="37"/>
      <c r="W39" s="37"/>
      <c r="X39" s="37"/>
      <c r="Y39" s="38"/>
      <c r="Z39" s="28"/>
    </row>
    <row r="40" spans="1:26" s="29" customFormat="1" ht="13.5" customHeight="1" x14ac:dyDescent="0.25">
      <c r="A40" s="25"/>
      <c r="B40" s="31"/>
      <c r="C40" s="25"/>
      <c r="D40" s="25"/>
      <c r="E40" s="25"/>
      <c r="F40" s="25"/>
      <c r="G40" s="25"/>
      <c r="H40" s="25"/>
      <c r="I40" s="25"/>
      <c r="J40" s="25"/>
      <c r="K40" s="25"/>
      <c r="L40" s="25"/>
      <c r="M40" s="25"/>
      <c r="N40" s="25"/>
      <c r="O40" s="25"/>
      <c r="P40" s="25"/>
      <c r="Q40" s="25"/>
      <c r="R40" s="37"/>
      <c r="S40" s="37"/>
      <c r="T40" s="37"/>
      <c r="U40" s="37"/>
      <c r="V40" s="37"/>
      <c r="W40" s="37"/>
      <c r="X40" s="37"/>
      <c r="Y40" s="38"/>
      <c r="Z40" s="28"/>
    </row>
    <row r="41" spans="1:26" s="29" customFormat="1" ht="13.5" customHeight="1" x14ac:dyDescent="0.25">
      <c r="A41" s="25"/>
      <c r="B41" s="31"/>
      <c r="C41" s="25"/>
      <c r="D41" s="25"/>
      <c r="E41" s="25"/>
      <c r="F41" s="25"/>
      <c r="G41" s="25"/>
      <c r="H41" s="25"/>
      <c r="I41" s="25"/>
      <c r="J41" s="25"/>
      <c r="K41" s="25"/>
      <c r="L41" s="25"/>
      <c r="M41" s="25"/>
      <c r="N41" s="25"/>
      <c r="O41" s="25"/>
      <c r="P41" s="25"/>
      <c r="Q41" s="25"/>
      <c r="R41" s="37"/>
      <c r="S41" s="37"/>
      <c r="T41" s="37"/>
      <c r="U41" s="37"/>
      <c r="V41" s="37"/>
      <c r="W41" s="37"/>
      <c r="X41" s="37"/>
      <c r="Y41" s="38"/>
      <c r="Z41" s="28"/>
    </row>
    <row r="42" spans="1:26" s="29" customFormat="1" ht="13.5" customHeight="1" x14ac:dyDescent="0.25">
      <c r="A42" s="25"/>
      <c r="B42" s="31"/>
      <c r="C42" s="25"/>
      <c r="D42" s="25"/>
      <c r="E42" s="25"/>
      <c r="F42" s="25"/>
      <c r="G42" s="25"/>
      <c r="H42" s="25"/>
      <c r="I42" s="25"/>
      <c r="J42" s="25"/>
      <c r="K42" s="25"/>
      <c r="L42" s="25"/>
      <c r="M42" s="25"/>
      <c r="N42" s="25"/>
      <c r="O42" s="25"/>
      <c r="P42" s="25"/>
      <c r="Q42" s="25"/>
      <c r="R42" s="37"/>
      <c r="S42" s="37"/>
      <c r="T42" s="37"/>
      <c r="U42" s="37"/>
      <c r="V42" s="37"/>
      <c r="W42" s="37"/>
      <c r="X42" s="37"/>
      <c r="Y42" s="38"/>
      <c r="Z42" s="28"/>
    </row>
    <row r="43" spans="1:26" ht="15.75" customHeight="1" x14ac:dyDescent="0.25">
      <c r="A43" s="4"/>
      <c r="C43" s="4"/>
      <c r="D43" s="4"/>
      <c r="E43" s="4"/>
      <c r="F43" s="4"/>
      <c r="G43" s="4"/>
      <c r="H43" s="4"/>
      <c r="I43" s="4"/>
      <c r="J43" s="4"/>
      <c r="K43" s="4"/>
      <c r="L43" s="4"/>
      <c r="M43" s="4"/>
      <c r="N43" s="4"/>
      <c r="O43" s="4"/>
      <c r="P43" s="4"/>
      <c r="Q43" s="4"/>
      <c r="R43" s="17"/>
      <c r="S43" s="17"/>
      <c r="T43" s="17"/>
      <c r="U43" s="17"/>
      <c r="V43" s="17"/>
      <c r="W43" s="17"/>
      <c r="X43" s="17"/>
      <c r="Y43" s="22"/>
      <c r="Z43" s="1"/>
    </row>
    <row r="44" spans="1:26" ht="30" customHeight="1" x14ac:dyDescent="0.25">
      <c r="A44" s="4">
        <v>4</v>
      </c>
      <c r="C44" s="16"/>
      <c r="D44" s="16"/>
      <c r="E44" s="16"/>
      <c r="F44" s="16"/>
      <c r="G44" s="16">
        <v>2563.6999999999998</v>
      </c>
      <c r="H44" s="16"/>
      <c r="I44" s="16"/>
      <c r="J44" s="16"/>
      <c r="K44" s="16"/>
      <c r="L44" s="16"/>
      <c r="M44" s="16"/>
      <c r="N44" s="16"/>
      <c r="O44" s="16"/>
      <c r="P44" s="16"/>
      <c r="Q44" s="16"/>
      <c r="R44" s="16"/>
      <c r="S44" s="16"/>
      <c r="T44" s="16"/>
      <c r="U44" s="16"/>
      <c r="V44" s="16"/>
      <c r="W44" s="16"/>
      <c r="X44" s="14"/>
      <c r="Y44" s="22"/>
      <c r="Z44" s="1"/>
    </row>
    <row r="45" spans="1:26" ht="12" customHeight="1" x14ac:dyDescent="0.25">
      <c r="A45" s="4" t="s">
        <v>189</v>
      </c>
      <c r="B45" s="5" t="s">
        <v>18</v>
      </c>
      <c r="C45" s="189" t="s">
        <v>19</v>
      </c>
      <c r="D45" s="189"/>
      <c r="E45" s="189"/>
      <c r="F45" s="189"/>
      <c r="G45" s="189"/>
      <c r="H45" s="189"/>
      <c r="I45" s="189"/>
      <c r="J45" s="189"/>
      <c r="K45" s="189"/>
      <c r="L45" s="189"/>
      <c r="M45" s="189"/>
      <c r="N45" s="189"/>
      <c r="O45" s="189"/>
      <c r="P45" s="189"/>
      <c r="Q45" s="189"/>
      <c r="R45" s="189"/>
      <c r="S45" s="189"/>
      <c r="T45" s="189"/>
      <c r="U45" s="189"/>
      <c r="V45" s="189"/>
      <c r="W45" s="189"/>
      <c r="X45" s="189"/>
      <c r="Y45" s="22"/>
      <c r="Z45" s="1"/>
    </row>
    <row r="46" spans="1:26" ht="15.75" customHeight="1" x14ac:dyDescent="0.25">
      <c r="A46" s="189"/>
      <c r="B46" s="13"/>
      <c r="C46" s="33" t="s">
        <v>30</v>
      </c>
      <c r="D46" s="91"/>
      <c r="E46" s="91"/>
      <c r="F46" s="45"/>
      <c r="G46" s="33">
        <v>2563.6999999999998</v>
      </c>
      <c r="H46" s="45"/>
      <c r="I46" s="33" t="s">
        <v>689</v>
      </c>
      <c r="J46" s="91"/>
      <c r="K46" s="45"/>
      <c r="L46" s="12" t="s">
        <v>689</v>
      </c>
      <c r="M46" s="33">
        <v>2563.6999999999998</v>
      </c>
      <c r="N46" s="45"/>
      <c r="O46" s="33" t="s">
        <v>689</v>
      </c>
      <c r="P46" s="91"/>
      <c r="Q46" s="45"/>
      <c r="R46" s="33" t="s">
        <v>689</v>
      </c>
      <c r="S46" s="91"/>
      <c r="T46" s="91"/>
      <c r="U46" s="91" t="s">
        <v>700</v>
      </c>
      <c r="V46" s="91"/>
      <c r="W46" s="91">
        <v>37.49</v>
      </c>
      <c r="X46" s="91"/>
      <c r="Y46" s="22"/>
      <c r="Z46" s="1"/>
    </row>
    <row r="47" spans="1:26" ht="15.75" customHeight="1" x14ac:dyDescent="0.25">
      <c r="A47" s="189"/>
      <c r="B47" s="13"/>
      <c r="C47" s="46"/>
      <c r="D47" s="56"/>
      <c r="E47" s="56"/>
      <c r="F47" s="34"/>
      <c r="G47" s="46"/>
      <c r="H47" s="34"/>
      <c r="I47" s="46"/>
      <c r="J47" s="56"/>
      <c r="K47" s="34"/>
      <c r="L47" s="13"/>
      <c r="M47" s="46"/>
      <c r="N47" s="34"/>
      <c r="O47" s="46"/>
      <c r="P47" s="56"/>
      <c r="Q47" s="34"/>
      <c r="R47" s="46"/>
      <c r="S47" s="56"/>
      <c r="T47" s="56"/>
      <c r="U47" s="56" t="s">
        <v>701</v>
      </c>
      <c r="V47" s="56"/>
      <c r="W47" s="56">
        <v>2</v>
      </c>
      <c r="X47" s="56"/>
      <c r="Y47" s="22"/>
      <c r="Z47" s="1"/>
    </row>
    <row r="48" spans="1:26" ht="15.75" customHeight="1" x14ac:dyDescent="0.25">
      <c r="A48" s="189"/>
      <c r="B48" s="13"/>
      <c r="C48" s="47"/>
      <c r="D48" s="92"/>
      <c r="E48" s="92"/>
      <c r="F48" s="48"/>
      <c r="G48" s="47"/>
      <c r="H48" s="48"/>
      <c r="I48" s="47"/>
      <c r="J48" s="92"/>
      <c r="K48" s="48"/>
      <c r="L48" s="59"/>
      <c r="M48" s="47"/>
      <c r="N48" s="48"/>
      <c r="O48" s="47"/>
      <c r="P48" s="92"/>
      <c r="Q48" s="48"/>
      <c r="R48" s="46"/>
      <c r="S48" s="56"/>
      <c r="T48" s="56"/>
      <c r="U48" s="56" t="s">
        <v>702</v>
      </c>
      <c r="V48" s="56"/>
      <c r="W48" s="56">
        <v>18</v>
      </c>
      <c r="X48" s="56"/>
      <c r="Y48" s="22"/>
      <c r="Z48" s="1"/>
    </row>
    <row r="49" spans="1:26" ht="5.25" customHeight="1" x14ac:dyDescent="0.25">
      <c r="A49" s="4"/>
      <c r="B49" s="8" t="s">
        <v>769</v>
      </c>
      <c r="C49" s="189" t="s">
        <v>30</v>
      </c>
      <c r="D49" s="189"/>
      <c r="E49" s="189"/>
      <c r="F49" s="189"/>
      <c r="G49" s="189">
        <v>145</v>
      </c>
      <c r="H49" s="189"/>
      <c r="I49" s="189" t="s">
        <v>689</v>
      </c>
      <c r="J49" s="189"/>
      <c r="K49" s="189"/>
      <c r="L49" s="4" t="s">
        <v>689</v>
      </c>
      <c r="M49" s="189">
        <v>145</v>
      </c>
      <c r="N49" s="189"/>
      <c r="O49" s="189" t="s">
        <v>689</v>
      </c>
      <c r="P49" s="189"/>
      <c r="Q49" s="189"/>
      <c r="R49" s="17" t="s">
        <v>689</v>
      </c>
      <c r="S49" s="188"/>
      <c r="T49" s="188"/>
      <c r="U49" s="190" t="s">
        <v>700</v>
      </c>
      <c r="V49" s="190"/>
      <c r="W49" s="188">
        <v>17.100000000000001</v>
      </c>
      <c r="X49" s="188"/>
      <c r="Y49" s="22"/>
      <c r="Z49" s="1"/>
    </row>
    <row r="50" spans="1:26" ht="5.25" customHeight="1" x14ac:dyDescent="0.25">
      <c r="A50" s="12" t="s">
        <v>193</v>
      </c>
      <c r="B50" s="12" t="s">
        <v>703</v>
      </c>
      <c r="C50" s="189" t="s">
        <v>22</v>
      </c>
      <c r="D50" s="189"/>
      <c r="E50" s="189"/>
      <c r="F50" s="189"/>
      <c r="G50" s="189">
        <v>145</v>
      </c>
      <c r="H50" s="189"/>
      <c r="I50" s="189" t="s">
        <v>689</v>
      </c>
      <c r="J50" s="189"/>
      <c r="K50" s="189"/>
      <c r="L50" s="4" t="s">
        <v>689</v>
      </c>
      <c r="M50" s="189">
        <v>145</v>
      </c>
      <c r="N50" s="189"/>
      <c r="O50" s="189" t="s">
        <v>689</v>
      </c>
      <c r="P50" s="189"/>
      <c r="Q50" s="189"/>
      <c r="R50" s="17" t="s">
        <v>689</v>
      </c>
      <c r="S50" s="188" t="s">
        <v>24</v>
      </c>
      <c r="T50" s="188"/>
      <c r="U50" s="190" t="s">
        <v>700</v>
      </c>
      <c r="V50" s="190"/>
      <c r="W50" s="188">
        <v>17.03</v>
      </c>
      <c r="X50" s="188"/>
      <c r="Y50" s="22"/>
      <c r="Z50" s="1"/>
    </row>
    <row r="51" spans="1:26" ht="5.25" customHeight="1" x14ac:dyDescent="0.25">
      <c r="A51" s="12" t="s">
        <v>194</v>
      </c>
      <c r="B51" s="12" t="s">
        <v>704</v>
      </c>
      <c r="C51" s="189" t="s">
        <v>22</v>
      </c>
      <c r="D51" s="189"/>
      <c r="E51" s="189"/>
      <c r="F51" s="189"/>
      <c r="G51" s="189">
        <v>33.700000000000003</v>
      </c>
      <c r="H51" s="189"/>
      <c r="I51" s="189" t="s">
        <v>689</v>
      </c>
      <c r="J51" s="189"/>
      <c r="K51" s="189"/>
      <c r="L51" s="4" t="s">
        <v>689</v>
      </c>
      <c r="M51" s="189">
        <v>33.700000000000003</v>
      </c>
      <c r="N51" s="189"/>
      <c r="O51" s="189" t="s">
        <v>689</v>
      </c>
      <c r="P51" s="189"/>
      <c r="Q51" s="189"/>
      <c r="R51" s="17" t="s">
        <v>689</v>
      </c>
      <c r="S51" s="188" t="s">
        <v>24</v>
      </c>
      <c r="T51" s="188"/>
      <c r="U51" s="190" t="s">
        <v>700</v>
      </c>
      <c r="V51" s="190"/>
      <c r="W51" s="188">
        <v>1.89</v>
      </c>
      <c r="X51" s="188"/>
      <c r="Y51" s="22"/>
      <c r="Z51" s="1"/>
    </row>
    <row r="52" spans="1:26" ht="5.25" customHeight="1" x14ac:dyDescent="0.25">
      <c r="A52" s="12" t="s">
        <v>195</v>
      </c>
      <c r="B52" s="12" t="s">
        <v>705</v>
      </c>
      <c r="C52" s="189" t="s">
        <v>22</v>
      </c>
      <c r="D52" s="189"/>
      <c r="E52" s="189"/>
      <c r="F52" s="189"/>
      <c r="G52" s="189">
        <v>139.4</v>
      </c>
      <c r="H52" s="189"/>
      <c r="I52" s="189" t="s">
        <v>689</v>
      </c>
      <c r="J52" s="189"/>
      <c r="K52" s="189"/>
      <c r="L52" s="4" t="s">
        <v>689</v>
      </c>
      <c r="M52" s="189">
        <v>139.4</v>
      </c>
      <c r="N52" s="189"/>
      <c r="O52" s="189" t="s">
        <v>689</v>
      </c>
      <c r="P52" s="189"/>
      <c r="Q52" s="189"/>
      <c r="R52" s="17" t="s">
        <v>689</v>
      </c>
      <c r="S52" s="188" t="s">
        <v>24</v>
      </c>
      <c r="T52" s="188"/>
      <c r="U52" s="190" t="s">
        <v>700</v>
      </c>
      <c r="V52" s="190"/>
      <c r="W52" s="188">
        <v>0.97</v>
      </c>
      <c r="X52" s="188"/>
      <c r="Y52" s="22"/>
      <c r="Z52" s="1"/>
    </row>
    <row r="53" spans="1:26" ht="5.25" customHeight="1" x14ac:dyDescent="0.25">
      <c r="A53" s="12" t="s">
        <v>196</v>
      </c>
      <c r="B53" s="12" t="s">
        <v>706</v>
      </c>
      <c r="C53" s="189" t="s">
        <v>22</v>
      </c>
      <c r="D53" s="189"/>
      <c r="E53" s="189"/>
      <c r="F53" s="189"/>
      <c r="G53" s="189">
        <v>30.6</v>
      </c>
      <c r="H53" s="189"/>
      <c r="I53" s="189" t="s">
        <v>689</v>
      </c>
      <c r="J53" s="189"/>
      <c r="K53" s="189"/>
      <c r="L53" s="4" t="s">
        <v>689</v>
      </c>
      <c r="M53" s="189">
        <v>30.6</v>
      </c>
      <c r="N53" s="189"/>
      <c r="O53" s="189" t="s">
        <v>689</v>
      </c>
      <c r="P53" s="189"/>
      <c r="Q53" s="189"/>
      <c r="R53" s="17" t="s">
        <v>689</v>
      </c>
      <c r="S53" s="188" t="s">
        <v>24</v>
      </c>
      <c r="T53" s="188"/>
      <c r="U53" s="190" t="s">
        <v>707</v>
      </c>
      <c r="V53" s="190"/>
      <c r="W53" s="188">
        <v>2</v>
      </c>
      <c r="X53" s="188"/>
      <c r="Y53" s="22"/>
      <c r="Z53" s="1"/>
    </row>
    <row r="54" spans="1:26" ht="5.25" customHeight="1" x14ac:dyDescent="0.25">
      <c r="A54" s="12" t="s">
        <v>197</v>
      </c>
      <c r="B54" s="12" t="s">
        <v>708</v>
      </c>
      <c r="C54" s="189" t="s">
        <v>22</v>
      </c>
      <c r="D54" s="189"/>
      <c r="E54" s="189"/>
      <c r="F54" s="189"/>
      <c r="G54" s="189">
        <v>87.4</v>
      </c>
      <c r="H54" s="189"/>
      <c r="I54" s="189" t="s">
        <v>689</v>
      </c>
      <c r="J54" s="189"/>
      <c r="K54" s="189"/>
      <c r="L54" s="4" t="s">
        <v>689</v>
      </c>
      <c r="M54" s="189">
        <v>87.4</v>
      </c>
      <c r="N54" s="189"/>
      <c r="O54" s="189" t="s">
        <v>689</v>
      </c>
      <c r="P54" s="189"/>
      <c r="Q54" s="189"/>
      <c r="R54" s="17" t="s">
        <v>689</v>
      </c>
      <c r="S54" s="188" t="s">
        <v>24</v>
      </c>
      <c r="T54" s="188"/>
      <c r="U54" s="190" t="s">
        <v>709</v>
      </c>
      <c r="V54" s="190"/>
      <c r="W54" s="188">
        <v>1</v>
      </c>
      <c r="X54" s="188"/>
      <c r="Y54" s="22"/>
      <c r="Z54" s="1"/>
    </row>
    <row r="55" spans="1:26" ht="5.25" customHeight="1" x14ac:dyDescent="0.25">
      <c r="A55" s="12" t="s">
        <v>198</v>
      </c>
      <c r="B55" s="43" t="s">
        <v>711</v>
      </c>
      <c r="C55" s="189" t="s">
        <v>22</v>
      </c>
      <c r="D55" s="189"/>
      <c r="E55" s="189"/>
      <c r="F55" s="189"/>
      <c r="G55" s="189">
        <v>6.1</v>
      </c>
      <c r="H55" s="189"/>
      <c r="I55" s="189" t="s">
        <v>689</v>
      </c>
      <c r="J55" s="189"/>
      <c r="K55" s="189"/>
      <c r="L55" s="4" t="s">
        <v>689</v>
      </c>
      <c r="M55" s="189">
        <v>6.1</v>
      </c>
      <c r="N55" s="189"/>
      <c r="O55" s="189" t="s">
        <v>689</v>
      </c>
      <c r="P55" s="189"/>
      <c r="Q55" s="189"/>
      <c r="R55" s="17" t="s">
        <v>689</v>
      </c>
      <c r="S55" s="188" t="s">
        <v>24</v>
      </c>
      <c r="T55" s="188"/>
      <c r="U55" s="190" t="s">
        <v>709</v>
      </c>
      <c r="V55" s="190"/>
      <c r="W55" s="188">
        <v>1</v>
      </c>
      <c r="X55" s="188"/>
      <c r="Y55" s="22"/>
      <c r="Z55" s="1"/>
    </row>
    <row r="56" spans="1:26" ht="5.25" customHeight="1" x14ac:dyDescent="0.25">
      <c r="A56" s="4" t="s">
        <v>199</v>
      </c>
      <c r="B56" s="18" t="s">
        <v>712</v>
      </c>
      <c r="C56" s="189" t="s">
        <v>22</v>
      </c>
      <c r="D56" s="189"/>
      <c r="E56" s="189"/>
      <c r="F56" s="189"/>
      <c r="G56" s="189">
        <v>297.3</v>
      </c>
      <c r="H56" s="189"/>
      <c r="I56" s="189" t="s">
        <v>689</v>
      </c>
      <c r="J56" s="189"/>
      <c r="K56" s="189"/>
      <c r="L56" s="4" t="s">
        <v>689</v>
      </c>
      <c r="M56" s="189">
        <v>297.3</v>
      </c>
      <c r="N56" s="189"/>
      <c r="O56" s="189" t="s">
        <v>689</v>
      </c>
      <c r="P56" s="189"/>
      <c r="Q56" s="189"/>
      <c r="R56" s="17" t="s">
        <v>689</v>
      </c>
      <c r="S56" s="188" t="s">
        <v>24</v>
      </c>
      <c r="T56" s="188"/>
      <c r="U56" s="190" t="s">
        <v>709</v>
      </c>
      <c r="V56" s="190"/>
      <c r="W56" s="188">
        <v>1</v>
      </c>
      <c r="X56" s="188"/>
      <c r="Y56" s="22"/>
      <c r="Z56" s="1"/>
    </row>
    <row r="57" spans="1:26" ht="5.25" customHeight="1" x14ac:dyDescent="0.25">
      <c r="A57" s="12" t="s">
        <v>200</v>
      </c>
      <c r="B57" s="43" t="s">
        <v>713</v>
      </c>
      <c r="C57" s="189" t="s">
        <v>22</v>
      </c>
      <c r="D57" s="189"/>
      <c r="E57" s="189"/>
      <c r="F57" s="189"/>
      <c r="G57" s="189">
        <v>99.7</v>
      </c>
      <c r="H57" s="189"/>
      <c r="I57" s="189" t="s">
        <v>689</v>
      </c>
      <c r="J57" s="189"/>
      <c r="K57" s="189"/>
      <c r="L57" s="4" t="s">
        <v>689</v>
      </c>
      <c r="M57" s="189">
        <v>99.7</v>
      </c>
      <c r="N57" s="189"/>
      <c r="O57" s="189" t="s">
        <v>689</v>
      </c>
      <c r="P57" s="189"/>
      <c r="Q57" s="189"/>
      <c r="R57" s="17" t="s">
        <v>689</v>
      </c>
      <c r="S57" s="188" t="s">
        <v>24</v>
      </c>
      <c r="T57" s="188"/>
      <c r="U57" s="190" t="s">
        <v>709</v>
      </c>
      <c r="V57" s="190"/>
      <c r="W57" s="188">
        <v>1</v>
      </c>
      <c r="X57" s="188"/>
      <c r="Y57" s="22"/>
      <c r="Z57" s="1"/>
    </row>
    <row r="58" spans="1:26" ht="5.25" customHeight="1" x14ac:dyDescent="0.25">
      <c r="A58" s="12" t="s">
        <v>201</v>
      </c>
      <c r="B58" s="43" t="s">
        <v>714</v>
      </c>
      <c r="C58" s="189" t="s">
        <v>22</v>
      </c>
      <c r="D58" s="189"/>
      <c r="E58" s="189"/>
      <c r="F58" s="189"/>
      <c r="G58" s="189">
        <v>5</v>
      </c>
      <c r="H58" s="189"/>
      <c r="I58" s="189" t="s">
        <v>689</v>
      </c>
      <c r="J58" s="189"/>
      <c r="K58" s="189"/>
      <c r="L58" s="4" t="s">
        <v>689</v>
      </c>
      <c r="M58" s="189">
        <v>5</v>
      </c>
      <c r="N58" s="189"/>
      <c r="O58" s="189" t="s">
        <v>689</v>
      </c>
      <c r="P58" s="189"/>
      <c r="Q58" s="189"/>
      <c r="R58" s="17" t="s">
        <v>689</v>
      </c>
      <c r="S58" s="188" t="s">
        <v>24</v>
      </c>
      <c r="T58" s="188"/>
      <c r="U58" s="190" t="s">
        <v>709</v>
      </c>
      <c r="V58" s="190"/>
      <c r="W58" s="188">
        <v>1</v>
      </c>
      <c r="X58" s="188"/>
      <c r="Y58" s="22"/>
      <c r="Z58" s="1"/>
    </row>
    <row r="59" spans="1:26" ht="5.25" customHeight="1" x14ac:dyDescent="0.25">
      <c r="A59" s="12" t="s">
        <v>202</v>
      </c>
      <c r="B59" s="43" t="s">
        <v>715</v>
      </c>
      <c r="C59" s="189" t="s">
        <v>22</v>
      </c>
      <c r="D59" s="189"/>
      <c r="E59" s="189"/>
      <c r="F59" s="189"/>
      <c r="G59" s="189">
        <v>39.4</v>
      </c>
      <c r="H59" s="189"/>
      <c r="I59" s="189" t="s">
        <v>689</v>
      </c>
      <c r="J59" s="189"/>
      <c r="K59" s="189"/>
      <c r="L59" s="4" t="s">
        <v>689</v>
      </c>
      <c r="M59" s="189">
        <v>39.4</v>
      </c>
      <c r="N59" s="189"/>
      <c r="O59" s="189" t="s">
        <v>689</v>
      </c>
      <c r="P59" s="189"/>
      <c r="Q59" s="189"/>
      <c r="R59" s="17" t="s">
        <v>689</v>
      </c>
      <c r="S59" s="188" t="s">
        <v>24</v>
      </c>
      <c r="T59" s="188"/>
      <c r="U59" s="190" t="s">
        <v>709</v>
      </c>
      <c r="V59" s="190"/>
      <c r="W59" s="188">
        <v>1</v>
      </c>
      <c r="X59" s="188"/>
      <c r="Y59" s="22"/>
      <c r="Z59" s="1"/>
    </row>
    <row r="60" spans="1:26" ht="5.25" customHeight="1" x14ac:dyDescent="0.25">
      <c r="A60" s="4"/>
      <c r="B60" s="18" t="s">
        <v>716</v>
      </c>
      <c r="C60" s="189" t="s">
        <v>22</v>
      </c>
      <c r="D60" s="189"/>
      <c r="E60" s="189"/>
      <c r="F60" s="189"/>
      <c r="G60" s="189">
        <v>59.3</v>
      </c>
      <c r="H60" s="189"/>
      <c r="I60" s="189" t="s">
        <v>689</v>
      </c>
      <c r="J60" s="189"/>
      <c r="K60" s="189"/>
      <c r="L60" s="4" t="s">
        <v>689</v>
      </c>
      <c r="M60" s="189">
        <v>59.3</v>
      </c>
      <c r="N60" s="189"/>
      <c r="O60" s="189" t="s">
        <v>689</v>
      </c>
      <c r="P60" s="189"/>
      <c r="Q60" s="189"/>
      <c r="R60" s="17" t="s">
        <v>689</v>
      </c>
      <c r="S60" s="188" t="s">
        <v>24</v>
      </c>
      <c r="T60" s="188"/>
      <c r="U60" s="190" t="s">
        <v>709</v>
      </c>
      <c r="V60" s="190"/>
      <c r="W60" s="188">
        <v>1</v>
      </c>
      <c r="X60" s="188"/>
      <c r="Y60" s="22"/>
      <c r="Z60" s="1"/>
    </row>
    <row r="61" spans="1:26" ht="5.25" customHeight="1" x14ac:dyDescent="0.25">
      <c r="A61" s="12" t="s">
        <v>203</v>
      </c>
      <c r="B61" s="43" t="s">
        <v>717</v>
      </c>
      <c r="C61" s="189" t="s">
        <v>22</v>
      </c>
      <c r="D61" s="189"/>
      <c r="E61" s="189"/>
      <c r="F61" s="189"/>
      <c r="G61" s="189">
        <v>199</v>
      </c>
      <c r="H61" s="189"/>
      <c r="I61" s="189" t="s">
        <v>689</v>
      </c>
      <c r="J61" s="189"/>
      <c r="K61" s="189"/>
      <c r="L61" s="4" t="s">
        <v>689</v>
      </c>
      <c r="M61" s="189">
        <v>199</v>
      </c>
      <c r="N61" s="189"/>
      <c r="O61" s="189" t="s">
        <v>689</v>
      </c>
      <c r="P61" s="189"/>
      <c r="Q61" s="189"/>
      <c r="R61" s="17" t="s">
        <v>689</v>
      </c>
      <c r="S61" s="188" t="s">
        <v>24</v>
      </c>
      <c r="T61" s="188"/>
      <c r="U61" s="190" t="s">
        <v>709</v>
      </c>
      <c r="V61" s="190"/>
      <c r="W61" s="188">
        <v>1</v>
      </c>
      <c r="X61" s="188"/>
      <c r="Y61" s="22"/>
      <c r="Z61" s="1"/>
    </row>
    <row r="62" spans="1:26" ht="5.25" customHeight="1" x14ac:dyDescent="0.25">
      <c r="A62" s="12" t="s">
        <v>204</v>
      </c>
      <c r="B62" s="43" t="s">
        <v>718</v>
      </c>
      <c r="C62" s="189" t="s">
        <v>22</v>
      </c>
      <c r="D62" s="189"/>
      <c r="E62" s="189"/>
      <c r="F62" s="189"/>
      <c r="G62" s="189">
        <v>398.5</v>
      </c>
      <c r="H62" s="189"/>
      <c r="I62" s="189" t="s">
        <v>689</v>
      </c>
      <c r="J62" s="189"/>
      <c r="K62" s="189"/>
      <c r="L62" s="4" t="s">
        <v>689</v>
      </c>
      <c r="M62" s="189">
        <v>398.5</v>
      </c>
      <c r="N62" s="189"/>
      <c r="O62" s="189" t="s">
        <v>689</v>
      </c>
      <c r="P62" s="189"/>
      <c r="Q62" s="189"/>
      <c r="R62" s="17" t="s">
        <v>689</v>
      </c>
      <c r="S62" s="188" t="s">
        <v>24</v>
      </c>
      <c r="T62" s="188"/>
      <c r="U62" s="190" t="s">
        <v>709</v>
      </c>
      <c r="V62" s="190"/>
      <c r="W62" s="188">
        <v>1</v>
      </c>
      <c r="X62" s="188"/>
      <c r="Y62" s="22"/>
      <c r="Z62" s="1"/>
    </row>
    <row r="63" spans="1:26" ht="5.25" customHeight="1" x14ac:dyDescent="0.25">
      <c r="A63" s="12" t="s">
        <v>205</v>
      </c>
      <c r="B63" s="43" t="s">
        <v>719</v>
      </c>
      <c r="C63" s="189" t="s">
        <v>22</v>
      </c>
      <c r="D63" s="189"/>
      <c r="E63" s="189"/>
      <c r="F63" s="189"/>
      <c r="G63" s="189">
        <v>253.8</v>
      </c>
      <c r="H63" s="189"/>
      <c r="I63" s="189" t="s">
        <v>689</v>
      </c>
      <c r="J63" s="189"/>
      <c r="K63" s="189"/>
      <c r="L63" s="4" t="s">
        <v>689</v>
      </c>
      <c r="M63" s="189">
        <v>253.8</v>
      </c>
      <c r="N63" s="189"/>
      <c r="O63" s="189" t="s">
        <v>689</v>
      </c>
      <c r="P63" s="189"/>
      <c r="Q63" s="189"/>
      <c r="R63" s="17" t="s">
        <v>689</v>
      </c>
      <c r="S63" s="188" t="s">
        <v>24</v>
      </c>
      <c r="T63" s="188"/>
      <c r="U63" s="190" t="s">
        <v>709</v>
      </c>
      <c r="V63" s="190"/>
      <c r="W63" s="188">
        <v>1</v>
      </c>
      <c r="X63" s="188"/>
      <c r="Y63" s="22"/>
      <c r="Z63" s="1"/>
    </row>
    <row r="64" spans="1:26" ht="5.25" customHeight="1" x14ac:dyDescent="0.25">
      <c r="A64" s="12" t="s">
        <v>206</v>
      </c>
      <c r="B64" s="43" t="s">
        <v>720</v>
      </c>
      <c r="C64" s="189" t="s">
        <v>22</v>
      </c>
      <c r="D64" s="189"/>
      <c r="E64" s="189"/>
      <c r="F64" s="189"/>
      <c r="G64" s="189">
        <v>9.6999999999999993</v>
      </c>
      <c r="H64" s="189"/>
      <c r="I64" s="189" t="s">
        <v>689</v>
      </c>
      <c r="J64" s="189"/>
      <c r="K64" s="189"/>
      <c r="L64" s="4" t="s">
        <v>689</v>
      </c>
      <c r="M64" s="189">
        <v>9.6999999999999993</v>
      </c>
      <c r="N64" s="189"/>
      <c r="O64" s="189" t="s">
        <v>689</v>
      </c>
      <c r="P64" s="189"/>
      <c r="Q64" s="189"/>
      <c r="R64" s="17" t="s">
        <v>689</v>
      </c>
      <c r="S64" s="188" t="s">
        <v>24</v>
      </c>
      <c r="T64" s="188"/>
      <c r="U64" s="190" t="s">
        <v>709</v>
      </c>
      <c r="V64" s="190"/>
      <c r="W64" s="188">
        <v>1</v>
      </c>
      <c r="X64" s="188"/>
      <c r="Y64" s="22"/>
      <c r="Z64" s="1"/>
    </row>
    <row r="65" spans="1:26" ht="5.25" customHeight="1" x14ac:dyDescent="0.25">
      <c r="A65" s="12" t="s">
        <v>207</v>
      </c>
      <c r="B65" s="43" t="s">
        <v>721</v>
      </c>
      <c r="C65" s="189" t="s">
        <v>22</v>
      </c>
      <c r="D65" s="189"/>
      <c r="E65" s="189"/>
      <c r="F65" s="189"/>
      <c r="G65" s="189">
        <v>40.5</v>
      </c>
      <c r="H65" s="189"/>
      <c r="I65" s="189" t="s">
        <v>689</v>
      </c>
      <c r="J65" s="189"/>
      <c r="K65" s="189"/>
      <c r="L65" s="4" t="s">
        <v>689</v>
      </c>
      <c r="M65" s="189">
        <v>40.5</v>
      </c>
      <c r="N65" s="189"/>
      <c r="O65" s="189" t="s">
        <v>689</v>
      </c>
      <c r="P65" s="189"/>
      <c r="Q65" s="189"/>
      <c r="R65" s="17" t="s">
        <v>689</v>
      </c>
      <c r="S65" s="188" t="s">
        <v>24</v>
      </c>
      <c r="T65" s="188"/>
      <c r="U65" s="190" t="s">
        <v>709</v>
      </c>
      <c r="V65" s="190"/>
      <c r="W65" s="188">
        <v>1</v>
      </c>
      <c r="X65" s="188"/>
      <c r="Y65" s="22"/>
      <c r="Z65" s="1"/>
    </row>
    <row r="66" spans="1:26" ht="5.25" customHeight="1" x14ac:dyDescent="0.25">
      <c r="A66" s="12" t="s">
        <v>208</v>
      </c>
      <c r="B66" s="43" t="s">
        <v>722</v>
      </c>
      <c r="C66" s="189" t="s">
        <v>22</v>
      </c>
      <c r="D66" s="189"/>
      <c r="E66" s="189"/>
      <c r="F66" s="189"/>
      <c r="G66" s="189">
        <v>198.8</v>
      </c>
      <c r="H66" s="189"/>
      <c r="I66" s="189" t="s">
        <v>689</v>
      </c>
      <c r="J66" s="189"/>
      <c r="K66" s="189"/>
      <c r="L66" s="4" t="s">
        <v>689</v>
      </c>
      <c r="M66" s="189">
        <v>198.8</v>
      </c>
      <c r="N66" s="189"/>
      <c r="O66" s="189" t="s">
        <v>689</v>
      </c>
      <c r="P66" s="189"/>
      <c r="Q66" s="189"/>
      <c r="R66" s="17" t="s">
        <v>689</v>
      </c>
      <c r="S66" s="188" t="s">
        <v>24</v>
      </c>
      <c r="T66" s="188"/>
      <c r="U66" s="190" t="s">
        <v>709</v>
      </c>
      <c r="V66" s="190"/>
      <c r="W66" s="188">
        <v>1</v>
      </c>
      <c r="X66" s="188"/>
      <c r="Y66" s="22"/>
      <c r="Z66" s="1"/>
    </row>
    <row r="67" spans="1:26" ht="5.25" customHeight="1" x14ac:dyDescent="0.25">
      <c r="A67" s="4" t="s">
        <v>209</v>
      </c>
      <c r="B67" s="18" t="s">
        <v>723</v>
      </c>
      <c r="C67" s="189" t="s">
        <v>22</v>
      </c>
      <c r="D67" s="189"/>
      <c r="E67" s="189"/>
      <c r="F67" s="189"/>
      <c r="G67" s="189">
        <v>33.1</v>
      </c>
      <c r="H67" s="189"/>
      <c r="I67" s="189" t="s">
        <v>689</v>
      </c>
      <c r="J67" s="189"/>
      <c r="K67" s="189"/>
      <c r="L67" s="4" t="s">
        <v>689</v>
      </c>
      <c r="M67" s="189">
        <v>33.1</v>
      </c>
      <c r="N67" s="189"/>
      <c r="O67" s="189" t="s">
        <v>689</v>
      </c>
      <c r="P67" s="189"/>
      <c r="Q67" s="189"/>
      <c r="R67" s="17" t="s">
        <v>689</v>
      </c>
      <c r="S67" s="188" t="s">
        <v>24</v>
      </c>
      <c r="T67" s="188"/>
      <c r="U67" s="190" t="s">
        <v>709</v>
      </c>
      <c r="V67" s="190"/>
      <c r="W67" s="188">
        <v>1</v>
      </c>
      <c r="X67" s="188"/>
      <c r="Y67" s="22"/>
      <c r="Z67" s="1"/>
    </row>
    <row r="68" spans="1:26" ht="5.25" customHeight="1" x14ac:dyDescent="0.25">
      <c r="A68" s="12" t="s">
        <v>724</v>
      </c>
      <c r="B68" s="43" t="s">
        <v>725</v>
      </c>
      <c r="C68" s="189" t="s">
        <v>22</v>
      </c>
      <c r="D68" s="189"/>
      <c r="E68" s="189"/>
      <c r="F68" s="189"/>
      <c r="G68" s="189">
        <v>99.9</v>
      </c>
      <c r="H68" s="189"/>
      <c r="I68" s="189" t="s">
        <v>689</v>
      </c>
      <c r="J68" s="189"/>
      <c r="K68" s="189"/>
      <c r="L68" s="4" t="s">
        <v>689</v>
      </c>
      <c r="M68" s="189">
        <v>99.9</v>
      </c>
      <c r="N68" s="189"/>
      <c r="O68" s="189" t="s">
        <v>689</v>
      </c>
      <c r="P68" s="189"/>
      <c r="Q68" s="189"/>
      <c r="R68" s="17" t="s">
        <v>689</v>
      </c>
      <c r="S68" s="188" t="s">
        <v>24</v>
      </c>
      <c r="T68" s="188"/>
      <c r="U68" s="190" t="s">
        <v>709</v>
      </c>
      <c r="V68" s="190"/>
      <c r="W68" s="188">
        <v>1</v>
      </c>
      <c r="X68" s="188"/>
      <c r="Y68" s="22"/>
      <c r="Z68" s="1"/>
    </row>
    <row r="69" spans="1:26" ht="5.25" customHeight="1" x14ac:dyDescent="0.25">
      <c r="A69" s="4" t="s">
        <v>726</v>
      </c>
      <c r="B69" s="43" t="s">
        <v>727</v>
      </c>
      <c r="C69" s="189" t="s">
        <v>22</v>
      </c>
      <c r="D69" s="189"/>
      <c r="E69" s="189"/>
      <c r="F69" s="189"/>
      <c r="G69" s="189">
        <v>52.1</v>
      </c>
      <c r="H69" s="189"/>
      <c r="I69" s="189" t="s">
        <v>689</v>
      </c>
      <c r="J69" s="189"/>
      <c r="K69" s="189"/>
      <c r="L69" s="4" t="s">
        <v>689</v>
      </c>
      <c r="M69" s="189">
        <v>52.1</v>
      </c>
      <c r="N69" s="189"/>
      <c r="O69" s="189" t="s">
        <v>689</v>
      </c>
      <c r="P69" s="189"/>
      <c r="Q69" s="189"/>
      <c r="R69" s="17" t="s">
        <v>689</v>
      </c>
      <c r="S69" s="188" t="s">
        <v>24</v>
      </c>
      <c r="T69" s="188"/>
      <c r="U69" s="190" t="s">
        <v>709</v>
      </c>
      <c r="V69" s="190"/>
      <c r="W69" s="188">
        <v>1</v>
      </c>
      <c r="X69" s="188"/>
      <c r="Y69" s="22"/>
      <c r="Z69" s="1"/>
    </row>
    <row r="70" spans="1:26" ht="5.25" customHeight="1" x14ac:dyDescent="0.25">
      <c r="A70" s="12" t="s">
        <v>728</v>
      </c>
      <c r="B70" s="43" t="s">
        <v>729</v>
      </c>
      <c r="C70" s="189" t="s">
        <v>22</v>
      </c>
      <c r="D70" s="189"/>
      <c r="E70" s="189"/>
      <c r="F70" s="189"/>
      <c r="G70" s="189">
        <v>36.6</v>
      </c>
      <c r="H70" s="189"/>
      <c r="I70" s="189" t="s">
        <v>689</v>
      </c>
      <c r="J70" s="189"/>
      <c r="K70" s="189"/>
      <c r="L70" s="4" t="s">
        <v>689</v>
      </c>
      <c r="M70" s="189">
        <v>36.6</v>
      </c>
      <c r="N70" s="189"/>
      <c r="O70" s="189" t="s">
        <v>689</v>
      </c>
      <c r="P70" s="189"/>
      <c r="Q70" s="189"/>
      <c r="R70" s="17" t="s">
        <v>689</v>
      </c>
      <c r="S70" s="188" t="s">
        <v>24</v>
      </c>
      <c r="T70" s="188"/>
      <c r="U70" s="190" t="s">
        <v>709</v>
      </c>
      <c r="V70" s="190"/>
      <c r="W70" s="188">
        <v>1</v>
      </c>
      <c r="X70" s="188"/>
      <c r="Y70" s="22"/>
      <c r="Z70" s="1"/>
    </row>
    <row r="71" spans="1:26" ht="5.25" customHeight="1" x14ac:dyDescent="0.25">
      <c r="A71" s="12" t="s">
        <v>730</v>
      </c>
      <c r="B71" s="43" t="s">
        <v>731</v>
      </c>
      <c r="C71" s="189" t="s">
        <v>22</v>
      </c>
      <c r="D71" s="189"/>
      <c r="E71" s="189"/>
      <c r="F71" s="189"/>
      <c r="G71" s="189">
        <v>83.8</v>
      </c>
      <c r="H71" s="189"/>
      <c r="I71" s="189" t="s">
        <v>689</v>
      </c>
      <c r="J71" s="189"/>
      <c r="K71" s="189"/>
      <c r="L71" s="4" t="s">
        <v>689</v>
      </c>
      <c r="M71" s="189">
        <v>83.8</v>
      </c>
      <c r="N71" s="189"/>
      <c r="O71" s="189" t="s">
        <v>689</v>
      </c>
      <c r="P71" s="189"/>
      <c r="Q71" s="189"/>
      <c r="R71" s="17" t="s">
        <v>689</v>
      </c>
      <c r="S71" s="188" t="s">
        <v>24</v>
      </c>
      <c r="T71" s="188"/>
      <c r="U71" s="190" t="s">
        <v>709</v>
      </c>
      <c r="V71" s="190"/>
      <c r="W71" s="188">
        <v>1</v>
      </c>
      <c r="X71" s="188"/>
      <c r="Y71" s="22"/>
      <c r="Z71" s="1"/>
    </row>
    <row r="72" spans="1:26" ht="5.25" customHeight="1" x14ac:dyDescent="0.25">
      <c r="A72" s="12" t="s">
        <v>732</v>
      </c>
      <c r="B72" s="12" t="s">
        <v>733</v>
      </c>
      <c r="C72" s="189" t="s">
        <v>22</v>
      </c>
      <c r="D72" s="189"/>
      <c r="E72" s="189"/>
      <c r="F72" s="189"/>
      <c r="G72" s="189">
        <v>70</v>
      </c>
      <c r="H72" s="189"/>
      <c r="I72" s="189" t="s">
        <v>689</v>
      </c>
      <c r="J72" s="189"/>
      <c r="K72" s="189"/>
      <c r="L72" s="4" t="s">
        <v>689</v>
      </c>
      <c r="M72" s="189">
        <v>70</v>
      </c>
      <c r="N72" s="189"/>
      <c r="O72" s="189" t="s">
        <v>689</v>
      </c>
      <c r="P72" s="189"/>
      <c r="Q72" s="189"/>
      <c r="R72" s="17" t="s">
        <v>689</v>
      </c>
      <c r="S72" s="196" t="s">
        <v>71</v>
      </c>
      <c r="T72" s="196"/>
      <c r="U72" s="190" t="s">
        <v>700</v>
      </c>
      <c r="V72" s="190"/>
      <c r="W72" s="188">
        <v>0.5</v>
      </c>
      <c r="X72" s="188"/>
      <c r="Y72" s="22"/>
      <c r="Z72" s="1"/>
    </row>
    <row r="73" spans="1:26" x14ac:dyDescent="0.25">
      <c r="A73" s="4" t="s">
        <v>211</v>
      </c>
      <c r="B73" s="197" t="s">
        <v>734</v>
      </c>
      <c r="C73" s="197"/>
      <c r="D73" s="197"/>
      <c r="E73" s="197"/>
      <c r="F73" s="197"/>
      <c r="G73" s="197"/>
      <c r="H73" s="197"/>
      <c r="I73" s="197"/>
      <c r="J73" s="197"/>
      <c r="K73" s="197"/>
      <c r="L73" s="197"/>
      <c r="M73" s="197"/>
      <c r="N73" s="197"/>
      <c r="O73" s="197"/>
      <c r="P73" s="197"/>
      <c r="Q73" s="197"/>
      <c r="R73" s="197"/>
      <c r="S73" s="197"/>
      <c r="T73" s="197"/>
      <c r="U73" s="197"/>
      <c r="V73" s="197"/>
      <c r="W73" s="197"/>
      <c r="X73" s="197"/>
      <c r="Y73" s="22"/>
      <c r="Z73" s="1"/>
    </row>
    <row r="74" spans="1:26" x14ac:dyDescent="0.25">
      <c r="A74" s="4" t="s">
        <v>213</v>
      </c>
      <c r="B74" s="197" t="s">
        <v>18</v>
      </c>
      <c r="C74" s="197"/>
      <c r="D74" s="197"/>
      <c r="E74" s="197"/>
      <c r="F74" s="197"/>
      <c r="G74" s="197"/>
      <c r="H74" s="197"/>
      <c r="I74" s="197"/>
      <c r="J74" s="197"/>
      <c r="K74" s="197"/>
      <c r="L74" s="197"/>
      <c r="M74" s="197"/>
      <c r="N74" s="197"/>
      <c r="O74" s="197"/>
      <c r="P74" s="197"/>
      <c r="Q74" s="197"/>
      <c r="R74" s="197"/>
      <c r="S74" s="197"/>
      <c r="T74" s="197"/>
      <c r="U74" s="197"/>
      <c r="V74" s="197"/>
      <c r="W74" s="197"/>
      <c r="X74" s="197"/>
      <c r="Y74" s="17" t="s">
        <v>19</v>
      </c>
      <c r="Z74" s="1"/>
    </row>
    <row r="75" spans="1:26" ht="30" x14ac:dyDescent="0.25">
      <c r="A75" s="12" t="s">
        <v>735</v>
      </c>
      <c r="B75" s="12" t="s">
        <v>736</v>
      </c>
      <c r="C75" s="189" t="s">
        <v>30</v>
      </c>
      <c r="D75" s="189"/>
      <c r="E75" s="189"/>
      <c r="F75" s="189"/>
      <c r="G75" s="191">
        <v>71400</v>
      </c>
      <c r="H75" s="191"/>
      <c r="I75" s="189" t="s">
        <v>689</v>
      </c>
      <c r="J75" s="189"/>
      <c r="K75" s="189"/>
      <c r="L75" s="4" t="s">
        <v>689</v>
      </c>
      <c r="M75" s="189" t="s">
        <v>689</v>
      </c>
      <c r="N75" s="189"/>
      <c r="O75" s="189" t="s">
        <v>689</v>
      </c>
      <c r="P75" s="189"/>
      <c r="Q75" s="189"/>
      <c r="R75" s="39">
        <v>71400</v>
      </c>
      <c r="S75" s="188"/>
      <c r="T75" s="188"/>
      <c r="U75" s="190" t="s">
        <v>737</v>
      </c>
      <c r="V75" s="190"/>
      <c r="W75" s="188">
        <v>714</v>
      </c>
      <c r="X75" s="188"/>
      <c r="Y75" s="22"/>
      <c r="Z75" s="1"/>
    </row>
    <row r="76" spans="1:26" ht="9.75" customHeight="1" x14ac:dyDescent="0.25">
      <c r="A76" s="12" t="s">
        <v>216</v>
      </c>
      <c r="B76" s="62" t="s">
        <v>738</v>
      </c>
      <c r="C76" s="189" t="s">
        <v>30</v>
      </c>
      <c r="D76" s="189"/>
      <c r="E76" s="189"/>
      <c r="F76" s="189"/>
      <c r="G76" s="189" t="s">
        <v>739</v>
      </c>
      <c r="H76" s="189"/>
      <c r="I76" s="189" t="s">
        <v>689</v>
      </c>
      <c r="J76" s="189"/>
      <c r="K76" s="189"/>
      <c r="L76" s="4" t="s">
        <v>689</v>
      </c>
      <c r="M76" s="189"/>
      <c r="N76" s="189"/>
      <c r="O76" s="189" t="s">
        <v>689</v>
      </c>
      <c r="P76" s="189"/>
      <c r="Q76" s="189"/>
      <c r="R76" s="17" t="s">
        <v>739</v>
      </c>
      <c r="S76" s="196"/>
      <c r="T76" s="196"/>
      <c r="U76" s="190" t="s">
        <v>737</v>
      </c>
      <c r="V76" s="190"/>
      <c r="W76" s="188">
        <v>714</v>
      </c>
      <c r="X76" s="188"/>
      <c r="Y76" s="22"/>
      <c r="Z76" s="1"/>
    </row>
    <row r="77" spans="1:26" x14ac:dyDescent="0.25">
      <c r="A77" s="4" t="s">
        <v>217</v>
      </c>
      <c r="B77" s="193" t="s">
        <v>740</v>
      </c>
      <c r="C77" s="193"/>
      <c r="D77" s="193"/>
      <c r="E77" s="193"/>
      <c r="F77" s="193"/>
      <c r="G77" s="193"/>
      <c r="H77" s="193"/>
      <c r="I77" s="193"/>
      <c r="J77" s="193"/>
      <c r="K77" s="193"/>
      <c r="L77" s="193"/>
      <c r="M77" s="193"/>
      <c r="N77" s="193"/>
      <c r="O77" s="193"/>
      <c r="P77" s="193"/>
      <c r="Q77" s="193"/>
      <c r="R77" s="193"/>
      <c r="S77" s="193"/>
      <c r="T77" s="193"/>
      <c r="U77" s="193"/>
      <c r="V77" s="193"/>
      <c r="W77" s="193"/>
      <c r="X77" s="193"/>
      <c r="Y77" s="22"/>
      <c r="Z77" s="1"/>
    </row>
    <row r="78" spans="1:26" ht="11.25" customHeight="1" x14ac:dyDescent="0.25">
      <c r="A78" s="194" t="s">
        <v>219</v>
      </c>
      <c r="B78" s="193" t="s">
        <v>18</v>
      </c>
      <c r="C78" s="193"/>
      <c r="D78" s="193"/>
      <c r="E78" s="193"/>
      <c r="F78" s="193"/>
      <c r="G78" s="193"/>
      <c r="H78" s="193"/>
      <c r="I78" s="193"/>
      <c r="J78" s="193"/>
      <c r="K78" s="193"/>
      <c r="L78" s="193"/>
      <c r="M78" s="193"/>
      <c r="N78" s="193"/>
      <c r="O78" s="193"/>
      <c r="P78" s="193"/>
      <c r="Q78" s="193"/>
      <c r="R78" s="193"/>
      <c r="S78" s="193"/>
      <c r="T78" s="193"/>
      <c r="U78" s="193"/>
      <c r="V78" s="193"/>
      <c r="W78" s="193"/>
      <c r="X78" s="193"/>
      <c r="Y78" s="195"/>
      <c r="Z78" s="192"/>
    </row>
    <row r="79" spans="1:26" x14ac:dyDescent="0.25">
      <c r="A79" s="194"/>
      <c r="B79" s="193"/>
      <c r="C79" s="193"/>
      <c r="D79" s="193"/>
      <c r="E79" s="193"/>
      <c r="F79" s="193"/>
      <c r="G79" s="193"/>
      <c r="H79" s="193"/>
      <c r="I79" s="193"/>
      <c r="J79" s="193"/>
      <c r="K79" s="193"/>
      <c r="L79" s="193"/>
      <c r="M79" s="193"/>
      <c r="N79" s="193"/>
      <c r="O79" s="193"/>
      <c r="P79" s="193"/>
      <c r="Q79" s="193"/>
      <c r="R79" s="193"/>
      <c r="S79" s="193"/>
      <c r="T79" s="193"/>
      <c r="U79" s="193"/>
      <c r="V79" s="193"/>
      <c r="W79" s="193"/>
      <c r="X79" s="193"/>
      <c r="Y79" s="195"/>
      <c r="Z79" s="192"/>
    </row>
    <row r="80" spans="1:26" ht="33" customHeight="1" x14ac:dyDescent="0.25">
      <c r="A80" s="12" t="s">
        <v>220</v>
      </c>
      <c r="B80" s="43" t="s">
        <v>771</v>
      </c>
      <c r="C80" s="189" t="s">
        <v>30</v>
      </c>
      <c r="D80" s="189"/>
      <c r="E80" s="189"/>
      <c r="F80" s="189"/>
      <c r="G80" s="189">
        <v>8738.7000000000007</v>
      </c>
      <c r="H80" s="189"/>
      <c r="I80" s="189" t="s">
        <v>689</v>
      </c>
      <c r="J80" s="189"/>
      <c r="K80" s="189"/>
      <c r="L80" s="4">
        <v>8618.7000000000007</v>
      </c>
      <c r="M80" s="189">
        <v>120</v>
      </c>
      <c r="N80" s="189"/>
      <c r="O80" s="189" t="s">
        <v>689</v>
      </c>
      <c r="P80" s="189"/>
      <c r="Q80" s="189"/>
      <c r="R80" s="17" t="s">
        <v>689</v>
      </c>
      <c r="S80" s="188"/>
      <c r="T80" s="188"/>
      <c r="U80" s="190" t="s">
        <v>386</v>
      </c>
      <c r="V80" s="190"/>
      <c r="W80" s="188">
        <v>0</v>
      </c>
      <c r="X80" s="188"/>
      <c r="Y80" s="22"/>
      <c r="Z80" s="1"/>
    </row>
    <row r="81" spans="1:26" ht="8.25" customHeight="1" x14ac:dyDescent="0.25">
      <c r="A81" s="12" t="s">
        <v>222</v>
      </c>
      <c r="B81" s="63" t="s">
        <v>741</v>
      </c>
      <c r="C81" s="189" t="s">
        <v>30</v>
      </c>
      <c r="D81" s="189"/>
      <c r="E81" s="189"/>
      <c r="F81" s="189"/>
      <c r="G81" s="189">
        <v>8738.7000000000007</v>
      </c>
      <c r="H81" s="189"/>
      <c r="I81" s="189" t="s">
        <v>689</v>
      </c>
      <c r="J81" s="189"/>
      <c r="K81" s="189"/>
      <c r="L81" s="4">
        <v>8618.7000000000007</v>
      </c>
      <c r="M81" s="189">
        <v>120</v>
      </c>
      <c r="N81" s="189"/>
      <c r="O81" s="189" t="s">
        <v>689</v>
      </c>
      <c r="P81" s="189"/>
      <c r="Q81" s="189"/>
      <c r="R81" s="17" t="s">
        <v>689</v>
      </c>
      <c r="S81" s="188"/>
      <c r="T81" s="188"/>
      <c r="U81" s="190" t="s">
        <v>386</v>
      </c>
      <c r="V81" s="190"/>
      <c r="W81" s="188">
        <v>0</v>
      </c>
      <c r="X81" s="188"/>
      <c r="Y81" s="22"/>
      <c r="Z81" s="1"/>
    </row>
    <row r="82" spans="1:26" x14ac:dyDescent="0.25">
      <c r="A82" s="4" t="s">
        <v>226</v>
      </c>
      <c r="B82" s="193" t="s">
        <v>742</v>
      </c>
      <c r="C82" s="193"/>
      <c r="D82" s="193"/>
      <c r="E82" s="193"/>
      <c r="F82" s="193"/>
      <c r="G82" s="193"/>
      <c r="H82" s="193"/>
      <c r="I82" s="193"/>
      <c r="J82" s="193"/>
      <c r="K82" s="193"/>
      <c r="L82" s="193"/>
      <c r="M82" s="193"/>
      <c r="N82" s="193"/>
      <c r="O82" s="193"/>
      <c r="P82" s="193"/>
      <c r="Q82" s="193"/>
      <c r="R82" s="193"/>
      <c r="S82" s="193"/>
      <c r="T82" s="193"/>
      <c r="U82" s="193"/>
      <c r="V82" s="193"/>
      <c r="W82" s="193"/>
      <c r="X82" s="193"/>
      <c r="Y82" s="22"/>
      <c r="Z82" s="1"/>
    </row>
    <row r="83" spans="1:26" x14ac:dyDescent="0.25">
      <c r="A83" s="7" t="s">
        <v>228</v>
      </c>
      <c r="B83" s="15" t="s">
        <v>18</v>
      </c>
      <c r="C83" s="189"/>
      <c r="D83" s="189"/>
      <c r="E83" s="189"/>
      <c r="F83" s="189"/>
      <c r="G83" s="189"/>
      <c r="H83" s="189"/>
      <c r="I83" s="189"/>
      <c r="J83" s="189"/>
      <c r="K83" s="189"/>
      <c r="L83" s="189"/>
      <c r="M83" s="189"/>
      <c r="N83" s="189"/>
      <c r="O83" s="189"/>
      <c r="P83" s="189"/>
      <c r="Q83" s="189"/>
      <c r="R83" s="189"/>
      <c r="S83" s="189"/>
      <c r="T83" s="189"/>
      <c r="U83" s="189"/>
      <c r="V83" s="189"/>
      <c r="W83" s="189"/>
      <c r="X83" s="189"/>
      <c r="Y83" s="22"/>
      <c r="Z83" s="1"/>
    </row>
    <row r="84" spans="1:26" ht="37.5" customHeight="1" x14ac:dyDescent="0.25">
      <c r="A84" s="12" t="s">
        <v>743</v>
      </c>
      <c r="B84" s="43" t="s">
        <v>772</v>
      </c>
      <c r="C84" s="189" t="s">
        <v>22</v>
      </c>
      <c r="D84" s="189"/>
      <c r="E84" s="189"/>
      <c r="F84" s="189"/>
      <c r="G84" s="189">
        <v>300</v>
      </c>
      <c r="H84" s="189"/>
      <c r="I84" s="189" t="s">
        <v>689</v>
      </c>
      <c r="J84" s="189"/>
      <c r="K84" s="189"/>
      <c r="L84" s="189" t="s">
        <v>689</v>
      </c>
      <c r="M84" s="189">
        <v>300</v>
      </c>
      <c r="N84" s="189"/>
      <c r="O84" s="189" t="s">
        <v>689</v>
      </c>
      <c r="P84" s="189"/>
      <c r="Q84" s="189"/>
      <c r="R84" s="188" t="s">
        <v>689</v>
      </c>
      <c r="S84" s="188" t="s">
        <v>24</v>
      </c>
      <c r="T84" s="188"/>
      <c r="U84" s="190" t="s">
        <v>744</v>
      </c>
      <c r="V84" s="190"/>
      <c r="W84" s="188">
        <v>1</v>
      </c>
      <c r="X84" s="188"/>
      <c r="Y84" s="22"/>
      <c r="Z84" s="1"/>
    </row>
    <row r="85" spans="1:26" x14ac:dyDescent="0.25">
      <c r="A85" s="13"/>
      <c r="B85" s="44">
        <v>78185000</v>
      </c>
      <c r="C85" s="189"/>
      <c r="D85" s="189"/>
      <c r="E85" s="189"/>
      <c r="F85" s="189"/>
      <c r="G85" s="189"/>
      <c r="H85" s="189"/>
      <c r="I85" s="189"/>
      <c r="J85" s="189"/>
      <c r="K85" s="189"/>
      <c r="L85" s="189"/>
      <c r="M85" s="189"/>
      <c r="N85" s="189"/>
      <c r="O85" s="189"/>
      <c r="P85" s="189"/>
      <c r="Q85" s="189"/>
      <c r="R85" s="188"/>
      <c r="S85" s="188"/>
      <c r="T85" s="188"/>
      <c r="U85" s="190" t="s">
        <v>745</v>
      </c>
      <c r="V85" s="190"/>
      <c r="W85" s="188">
        <v>1</v>
      </c>
      <c r="X85" s="188"/>
      <c r="Y85" s="22"/>
      <c r="Z85" s="1"/>
    </row>
    <row r="86" spans="1:26" ht="10.5" customHeight="1" x14ac:dyDescent="0.25">
      <c r="A86" s="12" t="s">
        <v>746</v>
      </c>
      <c r="B86" s="63" t="s">
        <v>747</v>
      </c>
      <c r="C86" s="189" t="s">
        <v>22</v>
      </c>
      <c r="D86" s="189"/>
      <c r="E86" s="189"/>
      <c r="F86" s="189"/>
      <c r="G86" s="189">
        <v>300</v>
      </c>
      <c r="H86" s="189"/>
      <c r="I86" s="189" t="s">
        <v>689</v>
      </c>
      <c r="J86" s="189"/>
      <c r="K86" s="189"/>
      <c r="L86" s="189" t="s">
        <v>689</v>
      </c>
      <c r="M86" s="189">
        <v>300</v>
      </c>
      <c r="N86" s="189"/>
      <c r="O86" s="189" t="s">
        <v>689</v>
      </c>
      <c r="P86" s="189"/>
      <c r="Q86" s="189"/>
      <c r="R86" s="188" t="s">
        <v>689</v>
      </c>
      <c r="S86" s="188" t="s">
        <v>24</v>
      </c>
      <c r="T86" s="188"/>
      <c r="U86" s="190" t="s">
        <v>744</v>
      </c>
      <c r="V86" s="190"/>
      <c r="W86" s="188">
        <v>1</v>
      </c>
      <c r="X86" s="188"/>
      <c r="Y86" s="22"/>
      <c r="Z86" s="1"/>
    </row>
    <row r="87" spans="1:26" ht="16.5" customHeight="1" x14ac:dyDescent="0.25">
      <c r="A87" s="13"/>
      <c r="B87" s="44"/>
      <c r="C87" s="189"/>
      <c r="D87" s="189"/>
      <c r="E87" s="189"/>
      <c r="F87" s="189"/>
      <c r="G87" s="189"/>
      <c r="H87" s="189"/>
      <c r="I87" s="189"/>
      <c r="J87" s="189"/>
      <c r="K87" s="189"/>
      <c r="L87" s="189"/>
      <c r="M87" s="189"/>
      <c r="N87" s="189"/>
      <c r="O87" s="189"/>
      <c r="P87" s="189"/>
      <c r="Q87" s="189"/>
      <c r="R87" s="188"/>
      <c r="S87" s="188"/>
      <c r="T87" s="188"/>
      <c r="U87" s="190" t="s">
        <v>745</v>
      </c>
      <c r="V87" s="190"/>
      <c r="W87" s="188">
        <v>1</v>
      </c>
      <c r="X87" s="188"/>
      <c r="Y87" s="22"/>
      <c r="Z87" s="1"/>
    </row>
    <row r="88" spans="1:26" x14ac:dyDescent="0.25">
      <c r="A88" s="13"/>
      <c r="B88" s="12" t="s">
        <v>748</v>
      </c>
      <c r="C88" s="189" t="s">
        <v>30</v>
      </c>
      <c r="D88" s="189"/>
      <c r="E88" s="189"/>
      <c r="F88" s="189"/>
      <c r="G88" s="189" t="s">
        <v>749</v>
      </c>
      <c r="H88" s="189"/>
      <c r="I88" s="189" t="s">
        <v>689</v>
      </c>
      <c r="J88" s="189"/>
      <c r="K88" s="189"/>
      <c r="L88" s="191">
        <v>9557.2999999999993</v>
      </c>
      <c r="M88" s="191">
        <v>6793.3</v>
      </c>
      <c r="N88" s="191"/>
      <c r="O88" s="189" t="s">
        <v>689</v>
      </c>
      <c r="P88" s="189"/>
      <c r="Q88" s="189"/>
      <c r="R88" s="188" t="s">
        <v>739</v>
      </c>
      <c r="S88" s="188"/>
      <c r="T88" s="188"/>
      <c r="U88" s="188" t="s">
        <v>108</v>
      </c>
      <c r="V88" s="188"/>
      <c r="W88" s="188" t="s">
        <v>108</v>
      </c>
      <c r="X88" s="188"/>
      <c r="Y88" s="22"/>
      <c r="Z88" s="1"/>
    </row>
    <row r="89" spans="1:26" x14ac:dyDescent="0.25">
      <c r="A89" s="13"/>
      <c r="B89" s="13"/>
      <c r="C89" s="189"/>
      <c r="D89" s="189"/>
      <c r="E89" s="189"/>
      <c r="F89" s="189"/>
      <c r="G89" s="189"/>
      <c r="H89" s="189"/>
      <c r="I89" s="189"/>
      <c r="J89" s="189"/>
      <c r="K89" s="189"/>
      <c r="L89" s="191"/>
      <c r="M89" s="191"/>
      <c r="N89" s="191"/>
      <c r="O89" s="189"/>
      <c r="P89" s="189"/>
      <c r="Q89" s="189"/>
      <c r="R89" s="188"/>
      <c r="S89" s="188"/>
      <c r="T89" s="188"/>
      <c r="U89" s="188" t="s">
        <v>108</v>
      </c>
      <c r="V89" s="188"/>
      <c r="W89" s="188" t="s">
        <v>108</v>
      </c>
      <c r="X89" s="188"/>
      <c r="Y89" s="22"/>
      <c r="Z89" s="1"/>
    </row>
    <row r="90" spans="1:26" x14ac:dyDescent="0.25">
      <c r="A90" s="189" t="s">
        <v>0</v>
      </c>
      <c r="B90" s="189" t="s">
        <v>1</v>
      </c>
      <c r="C90" s="189"/>
      <c r="D90" s="189" t="s">
        <v>2</v>
      </c>
      <c r="E90" s="205" t="s">
        <v>3</v>
      </c>
      <c r="F90" s="205"/>
      <c r="G90" s="189" t="s">
        <v>4</v>
      </c>
      <c r="H90" s="189"/>
      <c r="I90" s="189"/>
      <c r="J90" s="189"/>
      <c r="K90" s="189"/>
      <c r="L90" s="189"/>
      <c r="M90" s="189"/>
      <c r="N90" s="189" t="s">
        <v>5</v>
      </c>
      <c r="O90" s="189" t="s">
        <v>6</v>
      </c>
      <c r="P90" s="189"/>
      <c r="Q90" s="189"/>
      <c r="R90" s="22"/>
    </row>
    <row r="91" spans="1:26" x14ac:dyDescent="0.25">
      <c r="A91" s="189"/>
      <c r="B91" s="189"/>
      <c r="C91" s="189"/>
      <c r="D91" s="189"/>
      <c r="E91" s="205"/>
      <c r="F91" s="205"/>
      <c r="G91" s="205" t="s">
        <v>7</v>
      </c>
      <c r="H91" s="205"/>
      <c r="I91" s="205" t="s">
        <v>8</v>
      </c>
      <c r="J91" s="205"/>
      <c r="K91" s="205" t="s">
        <v>9</v>
      </c>
      <c r="L91" s="205" t="s">
        <v>10</v>
      </c>
      <c r="M91" s="205" t="s">
        <v>11</v>
      </c>
      <c r="N91" s="189"/>
      <c r="O91" s="189"/>
      <c r="P91" s="189"/>
      <c r="Q91" s="189"/>
      <c r="R91" s="41"/>
    </row>
    <row r="92" spans="1:26" ht="30" x14ac:dyDescent="0.25">
      <c r="A92" s="189"/>
      <c r="B92" s="189"/>
      <c r="C92" s="189"/>
      <c r="D92" s="189"/>
      <c r="E92" s="205"/>
      <c r="F92" s="205"/>
      <c r="G92" s="205"/>
      <c r="H92" s="205"/>
      <c r="I92" s="205"/>
      <c r="J92" s="205"/>
      <c r="K92" s="205"/>
      <c r="L92" s="205"/>
      <c r="M92" s="205"/>
      <c r="N92" s="189"/>
      <c r="O92" s="189" t="s">
        <v>12</v>
      </c>
      <c r="P92" s="189"/>
      <c r="Q92" s="10" t="s">
        <v>13</v>
      </c>
      <c r="R92" s="41"/>
    </row>
    <row r="93" spans="1:26" x14ac:dyDescent="0.25">
      <c r="A93" s="4">
        <v>1</v>
      </c>
      <c r="B93" s="189">
        <v>2</v>
      </c>
      <c r="C93" s="189"/>
      <c r="D93" s="4">
        <v>3</v>
      </c>
      <c r="E93" s="189">
        <v>4</v>
      </c>
      <c r="F93" s="189"/>
      <c r="G93" s="189">
        <v>5</v>
      </c>
      <c r="H93" s="189"/>
      <c r="I93" s="189">
        <v>6</v>
      </c>
      <c r="J93" s="189"/>
      <c r="K93" s="4">
        <v>7</v>
      </c>
      <c r="L93" s="4">
        <v>8</v>
      </c>
      <c r="M93" s="4">
        <v>9</v>
      </c>
      <c r="N93" s="4">
        <v>10</v>
      </c>
      <c r="O93" s="189">
        <v>11</v>
      </c>
      <c r="P93" s="189"/>
      <c r="Q93" s="10">
        <v>12</v>
      </c>
      <c r="R93" s="41"/>
    </row>
    <row r="94" spans="1:26" x14ac:dyDescent="0.25">
      <c r="A94" s="5"/>
      <c r="B94" s="204" t="s">
        <v>14</v>
      </c>
      <c r="C94" s="204"/>
      <c r="D94" s="204"/>
      <c r="E94" s="204"/>
      <c r="F94" s="204"/>
      <c r="G94" s="204"/>
      <c r="H94" s="204"/>
      <c r="I94" s="204"/>
      <c r="J94" s="204"/>
      <c r="K94" s="204"/>
      <c r="L94" s="204"/>
      <c r="M94" s="204"/>
      <c r="N94" s="204"/>
      <c r="O94" s="204"/>
      <c r="P94" s="204"/>
      <c r="Q94" s="204"/>
      <c r="R94" s="22"/>
    </row>
    <row r="95" spans="1:26" x14ac:dyDescent="0.25">
      <c r="A95" s="4" t="s">
        <v>15</v>
      </c>
      <c r="B95" s="197" t="s">
        <v>16</v>
      </c>
      <c r="C95" s="197"/>
      <c r="D95" s="197"/>
      <c r="E95" s="197"/>
      <c r="F95" s="197"/>
      <c r="G95" s="197"/>
      <c r="H95" s="197"/>
      <c r="I95" s="197"/>
      <c r="J95" s="197"/>
      <c r="K95" s="197"/>
      <c r="L95" s="197"/>
      <c r="M95" s="197"/>
      <c r="N95" s="197"/>
      <c r="O95" s="197"/>
      <c r="P95" s="197"/>
      <c r="Q95" s="197"/>
      <c r="R95" s="22"/>
    </row>
    <row r="96" spans="1:26" x14ac:dyDescent="0.25">
      <c r="A96" s="4" t="s">
        <v>17</v>
      </c>
      <c r="B96" s="197" t="s">
        <v>18</v>
      </c>
      <c r="C96" s="197"/>
      <c r="D96" s="197" t="s">
        <v>19</v>
      </c>
      <c r="E96" s="197"/>
      <c r="F96" s="197"/>
      <c r="G96" s="197"/>
      <c r="H96" s="197"/>
      <c r="I96" s="197"/>
      <c r="J96" s="197"/>
      <c r="K96" s="197"/>
      <c r="L96" s="197"/>
      <c r="M96" s="197"/>
      <c r="N96" s="197"/>
      <c r="O96" s="197"/>
      <c r="P96" s="197"/>
      <c r="Q96" s="197"/>
      <c r="R96" s="22"/>
    </row>
    <row r="97" spans="1:18" ht="45" x14ac:dyDescent="0.25">
      <c r="A97" s="12" t="s">
        <v>20</v>
      </c>
      <c r="B97" s="33" t="s">
        <v>21</v>
      </c>
      <c r="C97" s="34"/>
      <c r="D97" s="189" t="s">
        <v>30</v>
      </c>
      <c r="E97" s="189"/>
      <c r="F97" s="194">
        <v>4112.8</v>
      </c>
      <c r="G97" s="194"/>
      <c r="H97" s="194" t="s">
        <v>23</v>
      </c>
      <c r="I97" s="194"/>
      <c r="J97" s="194" t="s">
        <v>23</v>
      </c>
      <c r="K97" s="194">
        <v>4112.8</v>
      </c>
      <c r="L97" s="194" t="s">
        <v>23</v>
      </c>
      <c r="M97" s="194" t="s">
        <v>23</v>
      </c>
      <c r="N97" s="189"/>
      <c r="O97" s="189"/>
      <c r="P97" s="5" t="s">
        <v>27</v>
      </c>
      <c r="Q97" s="9">
        <v>7</v>
      </c>
      <c r="R97" s="41"/>
    </row>
    <row r="98" spans="1:18" ht="45" x14ac:dyDescent="0.25">
      <c r="A98" s="13"/>
      <c r="B98" s="46"/>
      <c r="C98" s="34"/>
      <c r="D98" s="189"/>
      <c r="E98" s="189"/>
      <c r="F98" s="194"/>
      <c r="G98" s="194"/>
      <c r="H98" s="194"/>
      <c r="I98" s="194"/>
      <c r="J98" s="194"/>
      <c r="K98" s="194"/>
      <c r="L98" s="194"/>
      <c r="M98" s="194"/>
      <c r="N98" s="189" t="s">
        <v>26</v>
      </c>
      <c r="O98" s="189"/>
      <c r="P98" s="5" t="s">
        <v>28</v>
      </c>
      <c r="Q98" s="9">
        <v>6</v>
      </c>
      <c r="R98" s="41"/>
    </row>
    <row r="99" spans="1:18" ht="37.5" x14ac:dyDescent="0.25">
      <c r="A99" s="13"/>
      <c r="B99" s="46"/>
      <c r="C99" s="34"/>
      <c r="D99" s="189"/>
      <c r="E99" s="189"/>
      <c r="F99" s="194"/>
      <c r="G99" s="194"/>
      <c r="H99" s="194"/>
      <c r="I99" s="194"/>
      <c r="J99" s="194"/>
      <c r="K99" s="194"/>
      <c r="L99" s="194"/>
      <c r="M99" s="194"/>
      <c r="N99" s="206"/>
      <c r="O99" s="206"/>
      <c r="P99" s="5" t="s">
        <v>29</v>
      </c>
      <c r="Q99" s="9">
        <v>1</v>
      </c>
      <c r="R99" s="41"/>
    </row>
    <row r="100" spans="1:18" ht="7.5" customHeight="1" x14ac:dyDescent="0.25">
      <c r="A100" s="12" t="s">
        <v>34</v>
      </c>
      <c r="B100" s="33" t="s">
        <v>35</v>
      </c>
      <c r="C100" s="45"/>
      <c r="D100" s="189" t="s">
        <v>22</v>
      </c>
      <c r="E100" s="189"/>
      <c r="F100" s="194">
        <v>150</v>
      </c>
      <c r="G100" s="194"/>
      <c r="H100" s="194" t="s">
        <v>23</v>
      </c>
      <c r="I100" s="194"/>
      <c r="J100" s="7" t="s">
        <v>23</v>
      </c>
      <c r="K100" s="7">
        <v>150</v>
      </c>
      <c r="L100" s="7" t="s">
        <v>23</v>
      </c>
      <c r="M100" s="7" t="s">
        <v>23</v>
      </c>
      <c r="N100" s="189" t="s">
        <v>24</v>
      </c>
      <c r="O100" s="189"/>
      <c r="P100" s="12" t="s">
        <v>29</v>
      </c>
      <c r="Q100" s="9">
        <v>1</v>
      </c>
      <c r="R100" s="41"/>
    </row>
    <row r="101" spans="1:18" ht="7.5" customHeight="1" x14ac:dyDescent="0.25">
      <c r="A101" s="12" t="s">
        <v>36</v>
      </c>
      <c r="B101" s="33" t="s">
        <v>37</v>
      </c>
      <c r="C101" s="45"/>
      <c r="D101" s="189" t="s">
        <v>22</v>
      </c>
      <c r="E101" s="189"/>
      <c r="F101" s="194">
        <v>150</v>
      </c>
      <c r="G101" s="194"/>
      <c r="H101" s="194" t="s">
        <v>23</v>
      </c>
      <c r="I101" s="194"/>
      <c r="J101" s="7" t="s">
        <v>23</v>
      </c>
      <c r="K101" s="7">
        <v>150</v>
      </c>
      <c r="L101" s="7" t="s">
        <v>23</v>
      </c>
      <c r="M101" s="7" t="s">
        <v>23</v>
      </c>
      <c r="N101" s="189" t="s">
        <v>24</v>
      </c>
      <c r="O101" s="189"/>
      <c r="P101" s="12" t="s">
        <v>28</v>
      </c>
      <c r="Q101" s="9">
        <v>1</v>
      </c>
      <c r="R101" s="41"/>
    </row>
    <row r="102" spans="1:18" ht="7.5" customHeight="1" x14ac:dyDescent="0.25">
      <c r="A102" s="12" t="s">
        <v>38</v>
      </c>
      <c r="B102" s="33" t="s">
        <v>39</v>
      </c>
      <c r="C102" s="45"/>
      <c r="D102" s="189" t="s">
        <v>22</v>
      </c>
      <c r="E102" s="189"/>
      <c r="F102" s="189">
        <v>500</v>
      </c>
      <c r="G102" s="189"/>
      <c r="H102" s="189" t="s">
        <v>23</v>
      </c>
      <c r="I102" s="189"/>
      <c r="J102" s="4" t="s">
        <v>23</v>
      </c>
      <c r="K102" s="4">
        <v>500</v>
      </c>
      <c r="L102" s="4" t="s">
        <v>23</v>
      </c>
      <c r="M102" s="7" t="s">
        <v>23</v>
      </c>
      <c r="N102" s="189" t="s">
        <v>24</v>
      </c>
      <c r="O102" s="189"/>
      <c r="P102" s="12" t="s">
        <v>27</v>
      </c>
      <c r="Q102" s="9">
        <v>1</v>
      </c>
      <c r="R102" s="41"/>
    </row>
    <row r="103" spans="1:18" ht="7.5" customHeight="1" x14ac:dyDescent="0.25">
      <c r="A103" s="12" t="s">
        <v>40</v>
      </c>
      <c r="B103" s="33" t="s">
        <v>41</v>
      </c>
      <c r="C103" s="45"/>
      <c r="D103" s="189" t="s">
        <v>22</v>
      </c>
      <c r="E103" s="189"/>
      <c r="F103" s="189">
        <v>150</v>
      </c>
      <c r="G103" s="189"/>
      <c r="H103" s="189" t="s">
        <v>23</v>
      </c>
      <c r="I103" s="189"/>
      <c r="J103" s="4" t="s">
        <v>23</v>
      </c>
      <c r="K103" s="4">
        <v>150</v>
      </c>
      <c r="L103" s="4" t="s">
        <v>23</v>
      </c>
      <c r="M103" s="7" t="s">
        <v>23</v>
      </c>
      <c r="N103" s="189" t="s">
        <v>24</v>
      </c>
      <c r="O103" s="189"/>
      <c r="P103" s="12" t="s">
        <v>27</v>
      </c>
      <c r="Q103" s="9">
        <v>1</v>
      </c>
      <c r="R103" s="41"/>
    </row>
    <row r="104" spans="1:18" ht="7.5" customHeight="1" x14ac:dyDescent="0.25">
      <c r="A104" s="12" t="s">
        <v>42</v>
      </c>
      <c r="B104" s="33" t="s">
        <v>43</v>
      </c>
      <c r="C104" s="45"/>
      <c r="D104" s="189" t="s">
        <v>22</v>
      </c>
      <c r="E104" s="189"/>
      <c r="F104" s="194">
        <v>662.6</v>
      </c>
      <c r="G104" s="194"/>
      <c r="H104" s="194" t="s">
        <v>23</v>
      </c>
      <c r="I104" s="194"/>
      <c r="J104" s="7" t="s">
        <v>23</v>
      </c>
      <c r="K104" s="7">
        <v>662.6</v>
      </c>
      <c r="L104" s="7" t="s">
        <v>23</v>
      </c>
      <c r="M104" s="7" t="s">
        <v>23</v>
      </c>
      <c r="N104" s="189" t="s">
        <v>24</v>
      </c>
      <c r="O104" s="189"/>
      <c r="P104" s="12" t="s">
        <v>27</v>
      </c>
      <c r="Q104" s="9">
        <v>1</v>
      </c>
      <c r="R104" s="41"/>
    </row>
    <row r="105" spans="1:18" ht="7.5" customHeight="1" x14ac:dyDescent="0.25">
      <c r="A105" s="12" t="s">
        <v>44</v>
      </c>
      <c r="B105" s="33" t="s">
        <v>45</v>
      </c>
      <c r="C105" s="45"/>
      <c r="D105" s="189" t="s">
        <v>22</v>
      </c>
      <c r="E105" s="189"/>
      <c r="F105" s="194">
        <v>850</v>
      </c>
      <c r="G105" s="194"/>
      <c r="H105" s="194" t="s">
        <v>23</v>
      </c>
      <c r="I105" s="194"/>
      <c r="J105" s="7" t="s">
        <v>23</v>
      </c>
      <c r="K105" s="7">
        <v>850</v>
      </c>
      <c r="L105" s="7" t="s">
        <v>23</v>
      </c>
      <c r="M105" s="7" t="s">
        <v>23</v>
      </c>
      <c r="N105" s="189" t="s">
        <v>25</v>
      </c>
      <c r="O105" s="189"/>
      <c r="P105" s="12" t="s">
        <v>27</v>
      </c>
      <c r="Q105" s="9">
        <v>1</v>
      </c>
      <c r="R105" s="41"/>
    </row>
    <row r="106" spans="1:18" ht="7.5" customHeight="1" x14ac:dyDescent="0.25">
      <c r="A106" s="12" t="s">
        <v>46</v>
      </c>
      <c r="B106" s="33" t="s">
        <v>47</v>
      </c>
      <c r="C106" s="45"/>
      <c r="D106" s="189" t="s">
        <v>22</v>
      </c>
      <c r="E106" s="189"/>
      <c r="F106" s="189">
        <v>1037.5999999999999</v>
      </c>
      <c r="G106" s="189"/>
      <c r="H106" s="189" t="s">
        <v>23</v>
      </c>
      <c r="I106" s="189"/>
      <c r="J106" s="4" t="s">
        <v>23</v>
      </c>
      <c r="K106" s="4">
        <v>1037.5999999999999</v>
      </c>
      <c r="L106" s="7" t="s">
        <v>23</v>
      </c>
      <c r="M106" s="7" t="s">
        <v>23</v>
      </c>
      <c r="N106" s="189" t="s">
        <v>24</v>
      </c>
      <c r="O106" s="189"/>
      <c r="P106" s="12" t="s">
        <v>27</v>
      </c>
      <c r="Q106" s="9">
        <v>1</v>
      </c>
      <c r="R106" s="41"/>
    </row>
    <row r="107" spans="1:18" ht="7.5" customHeight="1" x14ac:dyDescent="0.25">
      <c r="A107" s="12" t="s">
        <v>48</v>
      </c>
      <c r="B107" s="33" t="s">
        <v>49</v>
      </c>
      <c r="C107" s="45"/>
      <c r="D107" s="189" t="s">
        <v>22</v>
      </c>
      <c r="E107" s="189"/>
      <c r="F107" s="189">
        <v>7</v>
      </c>
      <c r="G107" s="189"/>
      <c r="H107" s="189" t="s">
        <v>23</v>
      </c>
      <c r="I107" s="189"/>
      <c r="J107" s="4" t="s">
        <v>23</v>
      </c>
      <c r="K107" s="4">
        <v>7</v>
      </c>
      <c r="L107" s="7" t="s">
        <v>23</v>
      </c>
      <c r="M107" s="7" t="s">
        <v>23</v>
      </c>
      <c r="N107" s="189" t="s">
        <v>24</v>
      </c>
      <c r="O107" s="189"/>
      <c r="P107" s="12" t="s">
        <v>27</v>
      </c>
      <c r="Q107" s="9">
        <v>1</v>
      </c>
      <c r="R107" s="41"/>
    </row>
    <row r="108" spans="1:18" ht="7.5" customHeight="1" x14ac:dyDescent="0.25">
      <c r="A108" s="12" t="s">
        <v>50</v>
      </c>
      <c r="B108" s="33" t="s">
        <v>51</v>
      </c>
      <c r="C108" s="45"/>
      <c r="D108" s="189" t="s">
        <v>22</v>
      </c>
      <c r="E108" s="189"/>
      <c r="F108" s="194">
        <v>950</v>
      </c>
      <c r="G108" s="194"/>
      <c r="H108" s="194" t="s">
        <v>23</v>
      </c>
      <c r="I108" s="194"/>
      <c r="J108" s="7" t="s">
        <v>23</v>
      </c>
      <c r="K108" s="7">
        <v>950</v>
      </c>
      <c r="L108" s="7"/>
      <c r="M108" s="7"/>
      <c r="N108" s="189" t="s">
        <v>24</v>
      </c>
      <c r="O108" s="189"/>
      <c r="P108" s="12" t="s">
        <v>27</v>
      </c>
      <c r="Q108" s="9">
        <v>1</v>
      </c>
      <c r="R108" s="41"/>
    </row>
    <row r="109" spans="1:18" ht="7.5" customHeight="1" x14ac:dyDescent="0.25">
      <c r="A109" s="12" t="s">
        <v>69</v>
      </c>
      <c r="B109" s="33" t="s">
        <v>70</v>
      </c>
      <c r="C109" s="45"/>
      <c r="D109" s="189" t="s">
        <v>22</v>
      </c>
      <c r="E109" s="189"/>
      <c r="F109" s="194">
        <v>194.5</v>
      </c>
      <c r="G109" s="194"/>
      <c r="H109" s="194" t="s">
        <v>23</v>
      </c>
      <c r="I109" s="194"/>
      <c r="J109" s="7" t="s">
        <v>23</v>
      </c>
      <c r="K109" s="7">
        <v>194.5</v>
      </c>
      <c r="L109" s="7" t="s">
        <v>23</v>
      </c>
      <c r="M109" s="7" t="s">
        <v>23</v>
      </c>
      <c r="N109" s="189" t="s">
        <v>71</v>
      </c>
      <c r="O109" s="189"/>
      <c r="P109" s="12" t="s">
        <v>28</v>
      </c>
      <c r="Q109" s="9">
        <v>1</v>
      </c>
      <c r="R109" s="41"/>
    </row>
    <row r="110" spans="1:18" ht="7.5" customHeight="1" x14ac:dyDescent="0.25">
      <c r="A110" s="12" t="s">
        <v>72</v>
      </c>
      <c r="B110" s="33" t="s">
        <v>73</v>
      </c>
      <c r="C110" s="45"/>
      <c r="D110" s="189" t="s">
        <v>22</v>
      </c>
      <c r="E110" s="189"/>
      <c r="F110" s="194">
        <v>100</v>
      </c>
      <c r="G110" s="194"/>
      <c r="H110" s="194" t="s">
        <v>23</v>
      </c>
      <c r="I110" s="194"/>
      <c r="J110" s="7" t="s">
        <v>23</v>
      </c>
      <c r="K110" s="7">
        <v>100</v>
      </c>
      <c r="L110" s="7" t="s">
        <v>23</v>
      </c>
      <c r="M110" s="7" t="s">
        <v>23</v>
      </c>
      <c r="N110" s="189" t="s">
        <v>24</v>
      </c>
      <c r="O110" s="189"/>
      <c r="P110" s="12" t="s">
        <v>28</v>
      </c>
      <c r="Q110" s="9">
        <v>1</v>
      </c>
      <c r="R110" s="41"/>
    </row>
    <row r="111" spans="1:18" ht="7.5" customHeight="1" x14ac:dyDescent="0.25">
      <c r="A111" s="12" t="s">
        <v>74</v>
      </c>
      <c r="B111" s="33" t="s">
        <v>75</v>
      </c>
      <c r="C111" s="45"/>
      <c r="D111" s="189" t="s">
        <v>22</v>
      </c>
      <c r="E111" s="189"/>
      <c r="F111" s="194">
        <v>100</v>
      </c>
      <c r="G111" s="194"/>
      <c r="H111" s="194" t="s">
        <v>23</v>
      </c>
      <c r="I111" s="194"/>
      <c r="J111" s="7" t="s">
        <v>23</v>
      </c>
      <c r="K111" s="7">
        <v>100</v>
      </c>
      <c r="L111" s="7" t="s">
        <v>23</v>
      </c>
      <c r="M111" s="7" t="s">
        <v>23</v>
      </c>
      <c r="N111" s="189" t="s">
        <v>24</v>
      </c>
      <c r="O111" s="189"/>
      <c r="P111" s="12" t="s">
        <v>28</v>
      </c>
      <c r="Q111" s="9">
        <v>1</v>
      </c>
      <c r="R111" s="41"/>
    </row>
    <row r="112" spans="1:18" ht="7.5" customHeight="1" x14ac:dyDescent="0.25">
      <c r="A112" s="12" t="s">
        <v>76</v>
      </c>
      <c r="B112" s="33" t="s">
        <v>77</v>
      </c>
      <c r="C112" s="45"/>
      <c r="D112" s="189" t="s">
        <v>22</v>
      </c>
      <c r="E112" s="189"/>
      <c r="F112" s="194">
        <v>100</v>
      </c>
      <c r="G112" s="194"/>
      <c r="H112" s="194" t="s">
        <v>23</v>
      </c>
      <c r="I112" s="194"/>
      <c r="J112" s="7" t="s">
        <v>23</v>
      </c>
      <c r="K112" s="7">
        <v>100</v>
      </c>
      <c r="L112" s="7" t="s">
        <v>23</v>
      </c>
      <c r="M112" s="7" t="s">
        <v>23</v>
      </c>
      <c r="N112" s="189" t="s">
        <v>24</v>
      </c>
      <c r="O112" s="189"/>
      <c r="P112" s="12" t="s">
        <v>28</v>
      </c>
      <c r="Q112" s="9">
        <v>1</v>
      </c>
      <c r="R112" s="41"/>
    </row>
    <row r="113" spans="1:18" ht="7.5" customHeight="1" x14ac:dyDescent="0.25">
      <c r="A113" s="12" t="s">
        <v>78</v>
      </c>
      <c r="B113" s="33" t="s">
        <v>79</v>
      </c>
      <c r="C113" s="45"/>
      <c r="D113" s="189" t="s">
        <v>22</v>
      </c>
      <c r="E113" s="189"/>
      <c r="F113" s="194">
        <v>100</v>
      </c>
      <c r="G113" s="194"/>
      <c r="H113" s="194" t="s">
        <v>23</v>
      </c>
      <c r="I113" s="194"/>
      <c r="J113" s="7" t="s">
        <v>23</v>
      </c>
      <c r="K113" s="7">
        <v>100</v>
      </c>
      <c r="L113" s="7" t="s">
        <v>23</v>
      </c>
      <c r="M113" s="7" t="s">
        <v>23</v>
      </c>
      <c r="N113" s="189" t="s">
        <v>24</v>
      </c>
      <c r="O113" s="189"/>
      <c r="P113" s="12" t="s">
        <v>27</v>
      </c>
      <c r="Q113" s="9">
        <v>1</v>
      </c>
      <c r="R113" s="41"/>
    </row>
    <row r="114" spans="1:18" ht="7.5" customHeight="1" x14ac:dyDescent="0.25">
      <c r="A114" s="12" t="s">
        <v>80</v>
      </c>
      <c r="B114" s="33" t="s">
        <v>81</v>
      </c>
      <c r="C114" s="45"/>
      <c r="D114" s="189" t="s">
        <v>22</v>
      </c>
      <c r="E114" s="189"/>
      <c r="F114" s="194">
        <v>11.1</v>
      </c>
      <c r="G114" s="194"/>
      <c r="H114" s="194" t="s">
        <v>23</v>
      </c>
      <c r="I114" s="194"/>
      <c r="J114" s="7" t="s">
        <v>23</v>
      </c>
      <c r="K114" s="7">
        <v>11.1</v>
      </c>
      <c r="L114" s="7" t="s">
        <v>23</v>
      </c>
      <c r="M114" s="7" t="s">
        <v>23</v>
      </c>
      <c r="N114" s="189" t="s">
        <v>24</v>
      </c>
      <c r="O114" s="189"/>
      <c r="P114" s="12" t="s">
        <v>28</v>
      </c>
      <c r="Q114" s="9">
        <v>1</v>
      </c>
      <c r="R114" s="41"/>
    </row>
    <row r="115" spans="1:18" x14ac:dyDescent="0.25">
      <c r="A115" s="4" t="s">
        <v>82</v>
      </c>
      <c r="B115" s="197" t="s">
        <v>83</v>
      </c>
      <c r="C115" s="197"/>
      <c r="D115" s="197"/>
      <c r="E115" s="197"/>
      <c r="F115" s="197"/>
      <c r="G115" s="197"/>
      <c r="H115" s="197"/>
      <c r="I115" s="197"/>
      <c r="J115" s="197"/>
      <c r="K115" s="197"/>
      <c r="L115" s="197"/>
      <c r="M115" s="197"/>
      <c r="N115" s="197"/>
      <c r="O115" s="197"/>
      <c r="P115" s="197"/>
      <c r="Q115" s="197"/>
      <c r="R115" s="41"/>
    </row>
    <row r="116" spans="1:18" x14ac:dyDescent="0.25">
      <c r="A116" s="4" t="s">
        <v>84</v>
      </c>
      <c r="B116" s="197" t="s">
        <v>18</v>
      </c>
      <c r="C116" s="197"/>
      <c r="D116" s="197" t="s">
        <v>19</v>
      </c>
      <c r="E116" s="197"/>
      <c r="F116" s="197"/>
      <c r="G116" s="197"/>
      <c r="H116" s="197"/>
      <c r="I116" s="197"/>
      <c r="J116" s="197"/>
      <c r="K116" s="197"/>
      <c r="L116" s="197"/>
      <c r="M116" s="197"/>
      <c r="N116" s="197"/>
      <c r="O116" s="197"/>
      <c r="P116" s="197"/>
      <c r="Q116" s="197"/>
      <c r="R116" s="41"/>
    </row>
    <row r="117" spans="1:18" ht="37.5" x14ac:dyDescent="0.25">
      <c r="A117" s="12" t="s">
        <v>85</v>
      </c>
      <c r="B117" s="33" t="s">
        <v>774</v>
      </c>
      <c r="C117" s="34"/>
      <c r="D117" s="189" t="s">
        <v>30</v>
      </c>
      <c r="E117" s="189"/>
      <c r="F117" s="194">
        <v>10763.3</v>
      </c>
      <c r="G117" s="194"/>
      <c r="H117" s="194" t="s">
        <v>23</v>
      </c>
      <c r="I117" s="194"/>
      <c r="J117" s="194" t="s">
        <v>23</v>
      </c>
      <c r="K117" s="194">
        <v>10763.3</v>
      </c>
      <c r="L117" s="194" t="s">
        <v>23</v>
      </c>
      <c r="M117" s="194" t="s">
        <v>23</v>
      </c>
      <c r="N117" s="189"/>
      <c r="O117" s="189"/>
      <c r="P117" s="5" t="s">
        <v>86</v>
      </c>
      <c r="Q117" s="10">
        <v>1</v>
      </c>
      <c r="R117" s="41"/>
    </row>
    <row r="118" spans="1:18" ht="37.5" x14ac:dyDescent="0.25">
      <c r="A118" s="13"/>
      <c r="B118" s="46"/>
      <c r="C118" s="34"/>
      <c r="D118" s="189"/>
      <c r="E118" s="189"/>
      <c r="F118" s="194"/>
      <c r="G118" s="194"/>
      <c r="H118" s="194"/>
      <c r="I118" s="194"/>
      <c r="J118" s="194"/>
      <c r="K118" s="194"/>
      <c r="L118" s="194"/>
      <c r="M118" s="194"/>
      <c r="N118" s="189"/>
      <c r="O118" s="189"/>
      <c r="P118" s="5" t="s">
        <v>87</v>
      </c>
      <c r="Q118" s="10">
        <v>8.73</v>
      </c>
      <c r="R118" s="41"/>
    </row>
    <row r="119" spans="1:18" ht="37.5" x14ac:dyDescent="0.25">
      <c r="A119" s="13"/>
      <c r="B119" s="46"/>
      <c r="C119" s="34"/>
      <c r="D119" s="189"/>
      <c r="E119" s="189"/>
      <c r="F119" s="194"/>
      <c r="G119" s="194"/>
      <c r="H119" s="194"/>
      <c r="I119" s="194"/>
      <c r="J119" s="194"/>
      <c r="K119" s="194"/>
      <c r="L119" s="194"/>
      <c r="M119" s="194"/>
      <c r="N119" s="189"/>
      <c r="O119" s="189"/>
      <c r="P119" s="5" t="s">
        <v>88</v>
      </c>
      <c r="Q119" s="10">
        <v>0</v>
      </c>
      <c r="R119" s="41"/>
    </row>
    <row r="120" spans="1:18" ht="60" x14ac:dyDescent="0.25">
      <c r="A120" s="13"/>
      <c r="B120" s="46"/>
      <c r="C120" s="34"/>
      <c r="D120" s="189"/>
      <c r="E120" s="189"/>
      <c r="F120" s="194"/>
      <c r="G120" s="194"/>
      <c r="H120" s="194"/>
      <c r="I120" s="194"/>
      <c r="J120" s="194"/>
      <c r="K120" s="194"/>
      <c r="L120" s="194"/>
      <c r="M120" s="194"/>
      <c r="N120" s="189"/>
      <c r="O120" s="189"/>
      <c r="P120" s="5" t="s">
        <v>89</v>
      </c>
      <c r="Q120" s="10">
        <v>72</v>
      </c>
      <c r="R120" s="41"/>
    </row>
    <row r="121" spans="1:18" ht="60" x14ac:dyDescent="0.25">
      <c r="A121" s="13"/>
      <c r="B121" s="46"/>
      <c r="C121" s="34"/>
      <c r="D121" s="189"/>
      <c r="E121" s="189"/>
      <c r="F121" s="194"/>
      <c r="G121" s="194"/>
      <c r="H121" s="194"/>
      <c r="I121" s="194"/>
      <c r="J121" s="194"/>
      <c r="K121" s="194"/>
      <c r="L121" s="194"/>
      <c r="M121" s="194"/>
      <c r="N121" s="189"/>
      <c r="O121" s="189"/>
      <c r="P121" s="5" t="s">
        <v>90</v>
      </c>
      <c r="Q121" s="10">
        <v>0</v>
      </c>
      <c r="R121" s="41"/>
    </row>
    <row r="122" spans="1:18" ht="22.5" x14ac:dyDescent="0.25">
      <c r="A122" s="13"/>
      <c r="B122" s="46"/>
      <c r="C122" s="34"/>
      <c r="D122" s="189"/>
      <c r="E122" s="189"/>
      <c r="F122" s="194"/>
      <c r="G122" s="194"/>
      <c r="H122" s="194"/>
      <c r="I122" s="194"/>
      <c r="J122" s="194"/>
      <c r="K122" s="194"/>
      <c r="L122" s="194"/>
      <c r="M122" s="194"/>
      <c r="N122" s="189"/>
      <c r="O122" s="189"/>
      <c r="P122" s="5" t="s">
        <v>91</v>
      </c>
      <c r="Q122" s="10">
        <v>1232</v>
      </c>
      <c r="R122" s="41"/>
    </row>
    <row r="123" spans="1:18" ht="30" x14ac:dyDescent="0.25">
      <c r="A123" s="13"/>
      <c r="B123" s="46"/>
      <c r="C123" s="34"/>
      <c r="D123" s="189"/>
      <c r="E123" s="189"/>
      <c r="F123" s="194"/>
      <c r="G123" s="194"/>
      <c r="H123" s="194"/>
      <c r="I123" s="194"/>
      <c r="J123" s="194"/>
      <c r="K123" s="194"/>
      <c r="L123" s="194"/>
      <c r="M123" s="194"/>
      <c r="N123" s="189"/>
      <c r="O123" s="189"/>
      <c r="P123" s="5" t="s">
        <v>92</v>
      </c>
      <c r="Q123" s="10">
        <v>44</v>
      </c>
      <c r="R123" s="41"/>
    </row>
    <row r="124" spans="1:18" ht="30" x14ac:dyDescent="0.25">
      <c r="A124" s="13"/>
      <c r="B124" s="46"/>
      <c r="C124" s="34"/>
      <c r="D124" s="189"/>
      <c r="E124" s="189"/>
      <c r="F124" s="194"/>
      <c r="G124" s="194"/>
      <c r="H124" s="194"/>
      <c r="I124" s="194"/>
      <c r="J124" s="194"/>
      <c r="K124" s="194"/>
      <c r="L124" s="194"/>
      <c r="M124" s="194"/>
      <c r="N124" s="189"/>
      <c r="O124" s="189"/>
      <c r="P124" s="5" t="s">
        <v>93</v>
      </c>
      <c r="Q124" s="10">
        <v>43</v>
      </c>
      <c r="R124" s="41"/>
    </row>
    <row r="125" spans="1:18" ht="45" x14ac:dyDescent="0.25">
      <c r="A125" s="13"/>
      <c r="B125" s="46"/>
      <c r="C125" s="34"/>
      <c r="D125" s="189"/>
      <c r="E125" s="189"/>
      <c r="F125" s="194"/>
      <c r="G125" s="194"/>
      <c r="H125" s="194"/>
      <c r="I125" s="194"/>
      <c r="J125" s="194"/>
      <c r="K125" s="194"/>
      <c r="L125" s="194"/>
      <c r="M125" s="194"/>
      <c r="N125" s="189"/>
      <c r="O125" s="189"/>
      <c r="P125" s="5" t="s">
        <v>94</v>
      </c>
      <c r="Q125" s="10">
        <v>0</v>
      </c>
      <c r="R125" s="41"/>
    </row>
    <row r="126" spans="1:18" ht="45" x14ac:dyDescent="0.25">
      <c r="A126" s="13"/>
      <c r="B126" s="46"/>
      <c r="C126" s="34"/>
      <c r="D126" s="189"/>
      <c r="E126" s="189"/>
      <c r="F126" s="194"/>
      <c r="G126" s="194"/>
      <c r="H126" s="194"/>
      <c r="I126" s="194"/>
      <c r="J126" s="194"/>
      <c r="K126" s="194"/>
      <c r="L126" s="194"/>
      <c r="M126" s="194"/>
      <c r="N126" s="189"/>
      <c r="O126" s="189"/>
      <c r="P126" s="5" t="s">
        <v>95</v>
      </c>
      <c r="Q126" s="10">
        <v>0</v>
      </c>
      <c r="R126" s="41"/>
    </row>
    <row r="127" spans="1:18" ht="22.5" x14ac:dyDescent="0.25">
      <c r="A127" s="13"/>
      <c r="B127" s="46"/>
      <c r="C127" s="34"/>
      <c r="D127" s="189"/>
      <c r="E127" s="189"/>
      <c r="F127" s="194"/>
      <c r="G127" s="194"/>
      <c r="H127" s="194"/>
      <c r="I127" s="194"/>
      <c r="J127" s="194"/>
      <c r="K127" s="194"/>
      <c r="L127" s="194"/>
      <c r="M127" s="194"/>
      <c r="N127" s="189"/>
      <c r="O127" s="189"/>
      <c r="P127" s="5" t="s">
        <v>96</v>
      </c>
      <c r="Q127" s="10">
        <v>6</v>
      </c>
      <c r="R127" s="41"/>
    </row>
    <row r="128" spans="1:18" ht="22.5" x14ac:dyDescent="0.25">
      <c r="A128" s="13"/>
      <c r="B128" s="46"/>
      <c r="C128" s="34"/>
      <c r="D128" s="189"/>
      <c r="E128" s="189"/>
      <c r="F128" s="194"/>
      <c r="G128" s="194"/>
      <c r="H128" s="194"/>
      <c r="I128" s="194"/>
      <c r="J128" s="194"/>
      <c r="K128" s="194"/>
      <c r="L128" s="194"/>
      <c r="M128" s="194"/>
      <c r="N128" s="189"/>
      <c r="O128" s="189"/>
      <c r="P128" s="5" t="s">
        <v>97</v>
      </c>
      <c r="Q128" s="10">
        <v>6</v>
      </c>
      <c r="R128" s="41"/>
    </row>
    <row r="129" spans="1:18" ht="22.5" x14ac:dyDescent="0.25">
      <c r="A129" s="13"/>
      <c r="B129" s="46"/>
      <c r="C129" s="34"/>
      <c r="D129" s="189"/>
      <c r="E129" s="189"/>
      <c r="F129" s="194"/>
      <c r="G129" s="194"/>
      <c r="H129" s="194"/>
      <c r="I129" s="194"/>
      <c r="J129" s="194"/>
      <c r="K129" s="194"/>
      <c r="L129" s="194"/>
      <c r="M129" s="194"/>
      <c r="N129" s="189"/>
      <c r="O129" s="189"/>
      <c r="P129" s="5" t="s">
        <v>98</v>
      </c>
      <c r="Q129" s="10">
        <v>6</v>
      </c>
      <c r="R129" s="41"/>
    </row>
    <row r="130" spans="1:18" ht="22.5" x14ac:dyDescent="0.25">
      <c r="A130" s="13"/>
      <c r="B130" s="46"/>
      <c r="C130" s="34"/>
      <c r="D130" s="189"/>
      <c r="E130" s="189"/>
      <c r="F130" s="194"/>
      <c r="G130" s="194"/>
      <c r="H130" s="194"/>
      <c r="I130" s="194"/>
      <c r="J130" s="194"/>
      <c r="K130" s="194"/>
      <c r="L130" s="194"/>
      <c r="M130" s="194"/>
      <c r="N130" s="189"/>
      <c r="O130" s="189"/>
      <c r="P130" s="5" t="s">
        <v>99</v>
      </c>
      <c r="Q130" s="10">
        <v>6</v>
      </c>
      <c r="R130" s="41"/>
    </row>
    <row r="131" spans="1:18" ht="22.5" x14ac:dyDescent="0.25">
      <c r="A131" s="13"/>
      <c r="B131" s="46"/>
      <c r="C131" s="34"/>
      <c r="D131" s="189"/>
      <c r="E131" s="189"/>
      <c r="F131" s="194"/>
      <c r="G131" s="194"/>
      <c r="H131" s="194"/>
      <c r="I131" s="194"/>
      <c r="J131" s="194"/>
      <c r="K131" s="194"/>
      <c r="L131" s="194"/>
      <c r="M131" s="194"/>
      <c r="N131" s="189"/>
      <c r="O131" s="189"/>
      <c r="P131" s="5" t="s">
        <v>100</v>
      </c>
      <c r="Q131" s="10">
        <v>0</v>
      </c>
      <c r="R131" s="41"/>
    </row>
    <row r="132" spans="1:18" ht="30" x14ac:dyDescent="0.25">
      <c r="A132" s="13"/>
      <c r="B132" s="46"/>
      <c r="C132" s="34"/>
      <c r="D132" s="189"/>
      <c r="E132" s="189"/>
      <c r="F132" s="194"/>
      <c r="G132" s="194"/>
      <c r="H132" s="194"/>
      <c r="I132" s="194"/>
      <c r="J132" s="194"/>
      <c r="K132" s="194"/>
      <c r="L132" s="194"/>
      <c r="M132" s="194"/>
      <c r="N132" s="189"/>
      <c r="O132" s="189"/>
      <c r="P132" s="5" t="s">
        <v>101</v>
      </c>
      <c r="Q132" s="10">
        <v>1244</v>
      </c>
      <c r="R132" s="41"/>
    </row>
    <row r="133" spans="1:18" ht="23.25" x14ac:dyDescent="0.25">
      <c r="A133" s="13"/>
      <c r="B133" s="46"/>
      <c r="C133" s="34"/>
      <c r="D133" s="189"/>
      <c r="E133" s="189"/>
      <c r="F133" s="194"/>
      <c r="G133" s="194"/>
      <c r="H133" s="194"/>
      <c r="I133" s="194"/>
      <c r="J133" s="194"/>
      <c r="K133" s="194"/>
      <c r="L133" s="194"/>
      <c r="M133" s="194"/>
      <c r="N133" s="189"/>
      <c r="O133" s="189"/>
      <c r="P133" s="5" t="s">
        <v>102</v>
      </c>
      <c r="Q133" s="10">
        <v>17413.68</v>
      </c>
      <c r="R133" s="41"/>
    </row>
    <row r="134" spans="1:18" ht="30" x14ac:dyDescent="0.25">
      <c r="A134" s="13"/>
      <c r="B134" s="46"/>
      <c r="C134" s="34"/>
      <c r="D134" s="189"/>
      <c r="E134" s="189"/>
      <c r="F134" s="194"/>
      <c r="G134" s="194"/>
      <c r="H134" s="194"/>
      <c r="I134" s="194"/>
      <c r="J134" s="194"/>
      <c r="K134" s="194"/>
      <c r="L134" s="194"/>
      <c r="M134" s="194"/>
      <c r="N134" s="189"/>
      <c r="O134" s="189"/>
      <c r="P134" s="5" t="s">
        <v>103</v>
      </c>
      <c r="Q134" s="10">
        <v>10</v>
      </c>
      <c r="R134" s="41"/>
    </row>
    <row r="135" spans="1:18" ht="30" x14ac:dyDescent="0.25">
      <c r="A135" s="13"/>
      <c r="B135" s="46"/>
      <c r="C135" s="34"/>
      <c r="D135" s="189"/>
      <c r="E135" s="189"/>
      <c r="F135" s="194"/>
      <c r="G135" s="194"/>
      <c r="H135" s="194"/>
      <c r="I135" s="194"/>
      <c r="J135" s="194"/>
      <c r="K135" s="194"/>
      <c r="L135" s="194"/>
      <c r="M135" s="194"/>
      <c r="N135" s="189"/>
      <c r="O135" s="189"/>
      <c r="P135" s="5" t="s">
        <v>104</v>
      </c>
      <c r="Q135" s="10">
        <v>40</v>
      </c>
      <c r="R135" s="41"/>
    </row>
    <row r="136" spans="1:18" ht="22.5" x14ac:dyDescent="0.25">
      <c r="A136" s="13"/>
      <c r="B136" s="46"/>
      <c r="C136" s="34"/>
      <c r="D136" s="189"/>
      <c r="E136" s="189"/>
      <c r="F136" s="194"/>
      <c r="G136" s="194"/>
      <c r="H136" s="194"/>
      <c r="I136" s="194"/>
      <c r="J136" s="194"/>
      <c r="K136" s="194"/>
      <c r="L136" s="194"/>
      <c r="M136" s="194"/>
      <c r="N136" s="189"/>
      <c r="O136" s="189"/>
      <c r="P136" s="5" t="s">
        <v>105</v>
      </c>
      <c r="Q136" s="10">
        <v>1500</v>
      </c>
      <c r="R136" s="41"/>
    </row>
    <row r="137" spans="1:18" ht="6.75" customHeight="1" x14ac:dyDescent="0.25">
      <c r="A137" s="12" t="s">
        <v>106</v>
      </c>
      <c r="B137" s="33" t="s">
        <v>107</v>
      </c>
      <c r="C137" s="34"/>
      <c r="D137" s="189" t="s">
        <v>30</v>
      </c>
      <c r="E137" s="189"/>
      <c r="F137" s="194">
        <v>1476.2</v>
      </c>
      <c r="G137" s="194"/>
      <c r="H137" s="194" t="s">
        <v>23</v>
      </c>
      <c r="I137" s="194"/>
      <c r="J137" s="194" t="s">
        <v>23</v>
      </c>
      <c r="K137" s="194">
        <v>1476.2</v>
      </c>
      <c r="L137" s="194" t="s">
        <v>23</v>
      </c>
      <c r="M137" s="194" t="s">
        <v>23</v>
      </c>
      <c r="N137" s="189"/>
      <c r="O137" s="189"/>
      <c r="P137" s="5" t="s">
        <v>86</v>
      </c>
      <c r="Q137" s="10">
        <v>1</v>
      </c>
      <c r="R137" s="41"/>
    </row>
    <row r="138" spans="1:18" ht="6.75" customHeight="1" x14ac:dyDescent="0.25">
      <c r="A138" s="13"/>
      <c r="B138" s="46"/>
      <c r="C138" s="34"/>
      <c r="D138" s="189"/>
      <c r="E138" s="189"/>
      <c r="F138" s="194"/>
      <c r="G138" s="194"/>
      <c r="H138" s="194"/>
      <c r="I138" s="194"/>
      <c r="J138" s="194"/>
      <c r="K138" s="194"/>
      <c r="L138" s="194"/>
      <c r="M138" s="194"/>
      <c r="N138" s="189"/>
      <c r="O138" s="189"/>
      <c r="P138" s="5" t="s">
        <v>87</v>
      </c>
      <c r="Q138" s="10">
        <v>8.73</v>
      </c>
      <c r="R138" s="41"/>
    </row>
    <row r="139" spans="1:18" ht="6.75" customHeight="1" x14ac:dyDescent="0.25">
      <c r="A139" s="13"/>
      <c r="B139" s="46"/>
      <c r="C139" s="34"/>
      <c r="D139" s="189"/>
      <c r="E139" s="189"/>
      <c r="F139" s="194"/>
      <c r="G139" s="194"/>
      <c r="H139" s="194"/>
      <c r="I139" s="194"/>
      <c r="J139" s="194"/>
      <c r="K139" s="194"/>
      <c r="L139" s="194"/>
      <c r="M139" s="194"/>
      <c r="N139" s="189"/>
      <c r="O139" s="189"/>
      <c r="P139" s="4" t="s">
        <v>108</v>
      </c>
      <c r="Q139" s="10">
        <v>0</v>
      </c>
      <c r="R139" s="41"/>
    </row>
    <row r="140" spans="1:18" ht="6.75" customHeight="1" x14ac:dyDescent="0.25">
      <c r="A140" s="12" t="s">
        <v>109</v>
      </c>
      <c r="B140" s="33" t="s">
        <v>110</v>
      </c>
      <c r="C140" s="34"/>
      <c r="D140" s="189" t="s">
        <v>30</v>
      </c>
      <c r="E140" s="189"/>
      <c r="F140" s="194">
        <v>1200.2</v>
      </c>
      <c r="G140" s="194"/>
      <c r="H140" s="194" t="s">
        <v>23</v>
      </c>
      <c r="I140" s="194"/>
      <c r="J140" s="194" t="s">
        <v>23</v>
      </c>
      <c r="K140" s="194">
        <v>1200.2</v>
      </c>
      <c r="L140" s="194" t="s">
        <v>23</v>
      </c>
      <c r="M140" s="194" t="s">
        <v>23</v>
      </c>
      <c r="N140" s="189"/>
      <c r="O140" s="189"/>
      <c r="P140" s="5" t="s">
        <v>89</v>
      </c>
      <c r="Q140" s="10">
        <v>72</v>
      </c>
      <c r="R140" s="41"/>
    </row>
    <row r="141" spans="1:18" ht="6.75" customHeight="1" x14ac:dyDescent="0.25">
      <c r="A141" s="13"/>
      <c r="B141" s="46"/>
      <c r="C141" s="34"/>
      <c r="D141" s="189"/>
      <c r="E141" s="189"/>
      <c r="F141" s="194"/>
      <c r="G141" s="194"/>
      <c r="H141" s="194"/>
      <c r="I141" s="194"/>
      <c r="J141" s="194"/>
      <c r="K141" s="194"/>
      <c r="L141" s="194"/>
      <c r="M141" s="194"/>
      <c r="N141" s="189"/>
      <c r="O141" s="189"/>
      <c r="P141" s="4" t="s">
        <v>108</v>
      </c>
      <c r="Q141" s="10">
        <v>0</v>
      </c>
      <c r="R141" s="41"/>
    </row>
    <row r="142" spans="1:18" ht="6.75" customHeight="1" x14ac:dyDescent="0.25">
      <c r="A142" s="12" t="s">
        <v>111</v>
      </c>
      <c r="B142" s="33" t="s">
        <v>112</v>
      </c>
      <c r="C142" s="34"/>
      <c r="D142" s="189" t="s">
        <v>30</v>
      </c>
      <c r="E142" s="189"/>
      <c r="F142" s="194">
        <v>798.9</v>
      </c>
      <c r="G142" s="194"/>
      <c r="H142" s="194" t="s">
        <v>23</v>
      </c>
      <c r="I142" s="194"/>
      <c r="J142" s="7" t="s">
        <v>23</v>
      </c>
      <c r="K142" s="7">
        <v>798.9</v>
      </c>
      <c r="L142" s="7" t="s">
        <v>23</v>
      </c>
      <c r="M142" s="7" t="s">
        <v>23</v>
      </c>
      <c r="N142" s="189"/>
      <c r="O142" s="189"/>
      <c r="P142" s="6"/>
      <c r="Q142" s="10">
        <v>1232</v>
      </c>
      <c r="R142" s="41"/>
    </row>
    <row r="143" spans="1:18" ht="6.75" customHeight="1" x14ac:dyDescent="0.25">
      <c r="A143" s="12" t="s">
        <v>113</v>
      </c>
      <c r="B143" s="33" t="s">
        <v>114</v>
      </c>
      <c r="C143" s="34"/>
      <c r="D143" s="189" t="s">
        <v>30</v>
      </c>
      <c r="E143" s="189"/>
      <c r="F143" s="194">
        <v>199.6</v>
      </c>
      <c r="G143" s="194"/>
      <c r="H143" s="194" t="s">
        <v>23</v>
      </c>
      <c r="I143" s="194"/>
      <c r="J143" s="194" t="s">
        <v>23</v>
      </c>
      <c r="K143" s="194">
        <v>199.6</v>
      </c>
      <c r="L143" s="194" t="s">
        <v>23</v>
      </c>
      <c r="M143" s="194" t="s">
        <v>23</v>
      </c>
      <c r="N143" s="189"/>
      <c r="O143" s="189"/>
      <c r="P143" s="5" t="s">
        <v>92</v>
      </c>
      <c r="Q143" s="10">
        <v>44</v>
      </c>
      <c r="R143" s="41"/>
    </row>
    <row r="144" spans="1:18" ht="6.75" customHeight="1" x14ac:dyDescent="0.25">
      <c r="A144" s="13"/>
      <c r="B144" s="46"/>
      <c r="C144" s="34"/>
      <c r="D144" s="189"/>
      <c r="E144" s="189"/>
      <c r="F144" s="194"/>
      <c r="G144" s="194"/>
      <c r="H144" s="194"/>
      <c r="I144" s="194"/>
      <c r="J144" s="194"/>
      <c r="K144" s="194"/>
      <c r="L144" s="194"/>
      <c r="M144" s="194"/>
      <c r="N144" s="189"/>
      <c r="O144" s="189"/>
      <c r="P144" s="5" t="s">
        <v>93</v>
      </c>
      <c r="Q144" s="10">
        <v>43</v>
      </c>
      <c r="R144" s="41"/>
    </row>
    <row r="145" spans="1:18" ht="6.75" customHeight="1" x14ac:dyDescent="0.25">
      <c r="A145" s="13"/>
      <c r="B145" s="46"/>
      <c r="C145" s="34"/>
      <c r="D145" s="189"/>
      <c r="E145" s="189"/>
      <c r="F145" s="194"/>
      <c r="G145" s="194"/>
      <c r="H145" s="194"/>
      <c r="I145" s="194"/>
      <c r="J145" s="194"/>
      <c r="K145" s="194"/>
      <c r="L145" s="194"/>
      <c r="M145" s="194"/>
      <c r="N145" s="189"/>
      <c r="O145" s="189"/>
      <c r="P145" s="5" t="s">
        <v>94</v>
      </c>
      <c r="Q145" s="10">
        <v>0</v>
      </c>
      <c r="R145" s="41"/>
    </row>
    <row r="146" spans="1:18" ht="6.75" customHeight="1" x14ac:dyDescent="0.25">
      <c r="A146" s="13"/>
      <c r="B146" s="46"/>
      <c r="C146" s="34"/>
      <c r="D146" s="189"/>
      <c r="E146" s="189"/>
      <c r="F146" s="194"/>
      <c r="G146" s="194"/>
      <c r="H146" s="194"/>
      <c r="I146" s="194"/>
      <c r="J146" s="194"/>
      <c r="K146" s="194"/>
      <c r="L146" s="194"/>
      <c r="M146" s="194"/>
      <c r="N146" s="189"/>
      <c r="O146" s="189"/>
      <c r="P146" s="5" t="s">
        <v>95</v>
      </c>
      <c r="Q146" s="10">
        <v>0</v>
      </c>
      <c r="R146" s="41"/>
    </row>
    <row r="147" spans="1:18" ht="6.75" customHeight="1" x14ac:dyDescent="0.25">
      <c r="A147" s="12" t="s">
        <v>115</v>
      </c>
      <c r="B147" s="33" t="s">
        <v>116</v>
      </c>
      <c r="C147" s="34"/>
      <c r="D147" s="189" t="s">
        <v>30</v>
      </c>
      <c r="E147" s="189"/>
      <c r="F147" s="194">
        <v>1004</v>
      </c>
      <c r="G147" s="194"/>
      <c r="H147" s="194" t="s">
        <v>23</v>
      </c>
      <c r="I147" s="194"/>
      <c r="J147" s="194" t="s">
        <v>23</v>
      </c>
      <c r="K147" s="194">
        <v>1004</v>
      </c>
      <c r="L147" s="194" t="s">
        <v>23</v>
      </c>
      <c r="M147" s="194" t="s">
        <v>23</v>
      </c>
      <c r="N147" s="189"/>
      <c r="O147" s="189"/>
      <c r="P147" s="5" t="s">
        <v>96</v>
      </c>
      <c r="Q147" s="10">
        <v>6</v>
      </c>
      <c r="R147" s="41"/>
    </row>
    <row r="148" spans="1:18" ht="6.75" customHeight="1" x14ac:dyDescent="0.25">
      <c r="A148" s="13"/>
      <c r="B148" s="46"/>
      <c r="C148" s="34"/>
      <c r="D148" s="189"/>
      <c r="E148" s="189"/>
      <c r="F148" s="194"/>
      <c r="G148" s="194"/>
      <c r="H148" s="194"/>
      <c r="I148" s="194"/>
      <c r="J148" s="194"/>
      <c r="K148" s="194"/>
      <c r="L148" s="194"/>
      <c r="M148" s="194"/>
      <c r="N148" s="189"/>
      <c r="O148" s="189"/>
      <c r="P148" s="5" t="s">
        <v>97</v>
      </c>
      <c r="Q148" s="10">
        <v>6</v>
      </c>
      <c r="R148" s="41"/>
    </row>
    <row r="149" spans="1:18" ht="6.75" customHeight="1" x14ac:dyDescent="0.25">
      <c r="A149" s="13"/>
      <c r="B149" s="46"/>
      <c r="C149" s="34"/>
      <c r="D149" s="189"/>
      <c r="E149" s="189"/>
      <c r="F149" s="194"/>
      <c r="G149" s="194"/>
      <c r="H149" s="194"/>
      <c r="I149" s="194"/>
      <c r="J149" s="194"/>
      <c r="K149" s="194"/>
      <c r="L149" s="194"/>
      <c r="M149" s="194"/>
      <c r="N149" s="189"/>
      <c r="O149" s="189"/>
      <c r="P149" s="5" t="s">
        <v>98</v>
      </c>
      <c r="Q149" s="10">
        <v>6</v>
      </c>
      <c r="R149" s="41"/>
    </row>
    <row r="150" spans="1:18" ht="6.75" customHeight="1" x14ac:dyDescent="0.25">
      <c r="A150" s="13"/>
      <c r="B150" s="46"/>
      <c r="C150" s="34"/>
      <c r="D150" s="189"/>
      <c r="E150" s="189"/>
      <c r="F150" s="194"/>
      <c r="G150" s="194"/>
      <c r="H150" s="194"/>
      <c r="I150" s="194"/>
      <c r="J150" s="194"/>
      <c r="K150" s="194"/>
      <c r="L150" s="194"/>
      <c r="M150" s="194"/>
      <c r="N150" s="189"/>
      <c r="O150" s="189"/>
      <c r="P150" s="5" t="s">
        <v>99</v>
      </c>
      <c r="Q150" s="10">
        <v>6</v>
      </c>
      <c r="R150" s="41"/>
    </row>
    <row r="151" spans="1:18" ht="6.75" customHeight="1" x14ac:dyDescent="0.25">
      <c r="A151" s="13"/>
      <c r="B151" s="46"/>
      <c r="C151" s="34"/>
      <c r="D151" s="189"/>
      <c r="E151" s="189"/>
      <c r="F151" s="194"/>
      <c r="G151" s="194"/>
      <c r="H151" s="194"/>
      <c r="I151" s="194"/>
      <c r="J151" s="194"/>
      <c r="K151" s="194"/>
      <c r="L151" s="194"/>
      <c r="M151" s="194"/>
      <c r="N151" s="189"/>
      <c r="O151" s="189"/>
      <c r="P151" s="4" t="s">
        <v>108</v>
      </c>
      <c r="Q151" s="10">
        <v>0</v>
      </c>
      <c r="R151" s="41"/>
    </row>
    <row r="152" spans="1:18" ht="6.75" customHeight="1" x14ac:dyDescent="0.25">
      <c r="A152" s="12" t="s">
        <v>117</v>
      </c>
      <c r="B152" s="33" t="s">
        <v>118</v>
      </c>
      <c r="C152" s="34"/>
      <c r="D152" s="189" t="s">
        <v>30</v>
      </c>
      <c r="E152" s="189"/>
      <c r="F152" s="194">
        <v>1578</v>
      </c>
      <c r="G152" s="194"/>
      <c r="H152" s="194" t="s">
        <v>23</v>
      </c>
      <c r="I152" s="194"/>
      <c r="J152" s="7" t="s">
        <v>23</v>
      </c>
      <c r="K152" s="7">
        <v>1578</v>
      </c>
      <c r="L152" s="7" t="s">
        <v>23</v>
      </c>
      <c r="M152" s="7" t="s">
        <v>23</v>
      </c>
      <c r="N152" s="189"/>
      <c r="O152" s="189"/>
      <c r="P152" s="12" t="s">
        <v>101</v>
      </c>
      <c r="Q152" s="10">
        <v>1244</v>
      </c>
      <c r="R152" s="41"/>
    </row>
    <row r="153" spans="1:18" ht="6.75" customHeight="1" x14ac:dyDescent="0.25">
      <c r="A153" s="12" t="s">
        <v>119</v>
      </c>
      <c r="B153" s="33" t="s">
        <v>120</v>
      </c>
      <c r="C153" s="34"/>
      <c r="D153" s="189" t="s">
        <v>30</v>
      </c>
      <c r="E153" s="189"/>
      <c r="F153" s="194">
        <v>4329.6000000000004</v>
      </c>
      <c r="G153" s="194"/>
      <c r="H153" s="194" t="s">
        <v>23</v>
      </c>
      <c r="I153" s="194"/>
      <c r="J153" s="7" t="s">
        <v>23</v>
      </c>
      <c r="K153" s="7">
        <v>4329.6000000000004</v>
      </c>
      <c r="L153" s="7" t="s">
        <v>23</v>
      </c>
      <c r="M153" s="7" t="s">
        <v>23</v>
      </c>
      <c r="N153" s="189"/>
      <c r="O153" s="189"/>
      <c r="P153" s="12" t="s">
        <v>102</v>
      </c>
      <c r="Q153" s="10">
        <v>17413.68</v>
      </c>
      <c r="R153" s="41"/>
    </row>
    <row r="154" spans="1:18" ht="6.75" customHeight="1" x14ac:dyDescent="0.25">
      <c r="A154" s="12" t="s">
        <v>121</v>
      </c>
      <c r="B154" s="33" t="s">
        <v>122</v>
      </c>
      <c r="C154" s="34"/>
      <c r="D154" s="189" t="s">
        <v>30</v>
      </c>
      <c r="E154" s="189"/>
      <c r="F154" s="194">
        <v>120</v>
      </c>
      <c r="G154" s="194"/>
      <c r="H154" s="194" t="s">
        <v>23</v>
      </c>
      <c r="I154" s="194"/>
      <c r="J154" s="7" t="s">
        <v>23</v>
      </c>
      <c r="K154" s="7">
        <v>120</v>
      </c>
      <c r="L154" s="7" t="s">
        <v>23</v>
      </c>
      <c r="M154" s="7" t="s">
        <v>23</v>
      </c>
      <c r="N154" s="189"/>
      <c r="O154" s="189"/>
      <c r="P154" s="12" t="s">
        <v>103</v>
      </c>
      <c r="Q154" s="10">
        <v>10</v>
      </c>
      <c r="R154" s="41"/>
    </row>
    <row r="155" spans="1:18" ht="6.75" customHeight="1" x14ac:dyDescent="0.25">
      <c r="A155" s="12" t="s">
        <v>123</v>
      </c>
      <c r="B155" s="33" t="s">
        <v>124</v>
      </c>
      <c r="C155" s="34"/>
      <c r="D155" s="189" t="s">
        <v>30</v>
      </c>
      <c r="E155" s="189"/>
      <c r="F155" s="194">
        <v>10</v>
      </c>
      <c r="G155" s="194"/>
      <c r="H155" s="194" t="s">
        <v>23</v>
      </c>
      <c r="I155" s="194"/>
      <c r="J155" s="7" t="s">
        <v>23</v>
      </c>
      <c r="K155" s="7">
        <v>10</v>
      </c>
      <c r="L155" s="7" t="s">
        <v>23</v>
      </c>
      <c r="M155" s="7" t="s">
        <v>23</v>
      </c>
      <c r="N155" s="189"/>
      <c r="O155" s="189"/>
      <c r="P155" s="12" t="s">
        <v>104</v>
      </c>
      <c r="Q155" s="10">
        <v>40</v>
      </c>
      <c r="R155" s="41"/>
    </row>
    <row r="156" spans="1:18" ht="6.75" customHeight="1" x14ac:dyDescent="0.25">
      <c r="A156" s="12" t="s">
        <v>125</v>
      </c>
      <c r="B156" s="33" t="s">
        <v>126</v>
      </c>
      <c r="C156" s="45"/>
      <c r="D156" s="189" t="s">
        <v>22</v>
      </c>
      <c r="E156" s="189"/>
      <c r="F156" s="194">
        <v>46.8</v>
      </c>
      <c r="G156" s="194"/>
      <c r="H156" s="194" t="s">
        <v>23</v>
      </c>
      <c r="I156" s="194"/>
      <c r="J156" s="7" t="s">
        <v>23</v>
      </c>
      <c r="K156" s="7">
        <v>46.8</v>
      </c>
      <c r="L156" s="7" t="s">
        <v>23</v>
      </c>
      <c r="M156" s="7" t="s">
        <v>23</v>
      </c>
      <c r="N156" s="189" t="s">
        <v>24</v>
      </c>
      <c r="O156" s="189"/>
      <c r="P156" s="12" t="s">
        <v>105</v>
      </c>
      <c r="Q156" s="10">
        <v>1500</v>
      </c>
      <c r="R156" s="41"/>
    </row>
    <row r="157" spans="1:18" x14ac:dyDescent="0.25">
      <c r="A157" s="4" t="s">
        <v>127</v>
      </c>
      <c r="B157" s="197" t="s">
        <v>128</v>
      </c>
      <c r="C157" s="197"/>
      <c r="D157" s="197"/>
      <c r="E157" s="197"/>
      <c r="F157" s="197"/>
      <c r="G157" s="197"/>
      <c r="H157" s="197"/>
      <c r="I157" s="197"/>
      <c r="J157" s="197"/>
      <c r="K157" s="197"/>
      <c r="L157" s="197"/>
      <c r="M157" s="197"/>
      <c r="N157" s="197"/>
      <c r="O157" s="197"/>
      <c r="P157" s="197"/>
      <c r="Q157" s="197"/>
      <c r="R157" s="41"/>
    </row>
    <row r="158" spans="1:18" x14ac:dyDescent="0.25">
      <c r="A158" s="4" t="s">
        <v>129</v>
      </c>
      <c r="B158" s="197" t="s">
        <v>18</v>
      </c>
      <c r="C158" s="197"/>
      <c r="D158" s="197" t="s">
        <v>19</v>
      </c>
      <c r="E158" s="197"/>
      <c r="F158" s="197"/>
      <c r="G158" s="197"/>
      <c r="H158" s="197"/>
      <c r="I158" s="197"/>
      <c r="J158" s="197"/>
      <c r="K158" s="197"/>
      <c r="L158" s="197"/>
      <c r="M158" s="197"/>
      <c r="N158" s="197"/>
      <c r="O158" s="197"/>
      <c r="P158" s="197"/>
      <c r="Q158" s="197"/>
      <c r="R158" s="41"/>
    </row>
    <row r="159" spans="1:18" ht="45" x14ac:dyDescent="0.25">
      <c r="A159" s="12" t="s">
        <v>130</v>
      </c>
      <c r="B159" s="33" t="s">
        <v>773</v>
      </c>
      <c r="C159" s="34"/>
      <c r="D159" s="189" t="s">
        <v>30</v>
      </c>
      <c r="E159" s="189"/>
      <c r="F159" s="194">
        <v>15127.7</v>
      </c>
      <c r="G159" s="194"/>
      <c r="H159" s="194" t="s">
        <v>23</v>
      </c>
      <c r="I159" s="194"/>
      <c r="J159" s="194">
        <v>5000</v>
      </c>
      <c r="K159" s="194">
        <v>10127.700000000001</v>
      </c>
      <c r="L159" s="194" t="s">
        <v>23</v>
      </c>
      <c r="M159" s="194" t="s">
        <v>23</v>
      </c>
      <c r="N159" s="206"/>
      <c r="O159" s="206"/>
      <c r="P159" s="5" t="s">
        <v>131</v>
      </c>
      <c r="Q159" s="10">
        <v>1</v>
      </c>
      <c r="R159" s="41"/>
    </row>
    <row r="160" spans="1:18" ht="37.5" x14ac:dyDescent="0.25">
      <c r="A160" s="13"/>
      <c r="B160" s="46"/>
      <c r="C160" s="34"/>
      <c r="D160" s="189"/>
      <c r="E160" s="189"/>
      <c r="F160" s="194"/>
      <c r="G160" s="194"/>
      <c r="H160" s="194"/>
      <c r="I160" s="194"/>
      <c r="J160" s="194"/>
      <c r="K160" s="194"/>
      <c r="L160" s="194"/>
      <c r="M160" s="194"/>
      <c r="N160" s="206"/>
      <c r="O160" s="206"/>
      <c r="P160" s="5" t="s">
        <v>132</v>
      </c>
      <c r="Q160" s="10">
        <v>400</v>
      </c>
      <c r="R160" s="41"/>
    </row>
    <row r="161" spans="1:25" ht="37.5" x14ac:dyDescent="0.25">
      <c r="A161" s="13"/>
      <c r="B161" s="46"/>
      <c r="C161" s="34"/>
      <c r="D161" s="189"/>
      <c r="E161" s="189"/>
      <c r="F161" s="194"/>
      <c r="G161" s="194"/>
      <c r="H161" s="194"/>
      <c r="I161" s="194"/>
      <c r="J161" s="194"/>
      <c r="K161" s="194"/>
      <c r="L161" s="194"/>
      <c r="M161" s="194"/>
      <c r="N161" s="206"/>
      <c r="O161" s="206"/>
      <c r="P161" s="5" t="s">
        <v>133</v>
      </c>
      <c r="Q161" s="10">
        <v>2</v>
      </c>
      <c r="R161" s="41"/>
    </row>
    <row r="162" spans="1:25" ht="30" x14ac:dyDescent="0.25">
      <c r="A162" s="13"/>
      <c r="B162" s="46"/>
      <c r="C162" s="34"/>
      <c r="D162" s="189"/>
      <c r="E162" s="189"/>
      <c r="F162" s="194"/>
      <c r="G162" s="194"/>
      <c r="H162" s="194"/>
      <c r="I162" s="194"/>
      <c r="J162" s="194"/>
      <c r="K162" s="194"/>
      <c r="L162" s="194"/>
      <c r="M162" s="194"/>
      <c r="N162" s="206"/>
      <c r="O162" s="206"/>
      <c r="P162" s="5" t="s">
        <v>134</v>
      </c>
      <c r="Q162" s="10">
        <v>17003</v>
      </c>
      <c r="R162" s="41"/>
    </row>
    <row r="163" spans="1:25" ht="30" x14ac:dyDescent="0.25">
      <c r="A163" s="13"/>
      <c r="B163" s="46"/>
      <c r="C163" s="34"/>
      <c r="D163" s="189"/>
      <c r="E163" s="189"/>
      <c r="F163" s="194"/>
      <c r="G163" s="194"/>
      <c r="H163" s="194"/>
      <c r="I163" s="194"/>
      <c r="J163" s="194"/>
      <c r="K163" s="194"/>
      <c r="L163" s="194"/>
      <c r="M163" s="194"/>
      <c r="N163" s="206"/>
      <c r="O163" s="206"/>
      <c r="P163" s="5" t="s">
        <v>135</v>
      </c>
      <c r="Q163" s="10">
        <v>6</v>
      </c>
      <c r="R163" s="41"/>
    </row>
    <row r="164" spans="1:25" ht="37.5" x14ac:dyDescent="0.25">
      <c r="A164" s="13"/>
      <c r="B164" s="46"/>
      <c r="C164" s="34"/>
      <c r="D164" s="189"/>
      <c r="E164" s="189"/>
      <c r="F164" s="194"/>
      <c r="G164" s="194"/>
      <c r="H164" s="194"/>
      <c r="I164" s="194"/>
      <c r="J164" s="194"/>
      <c r="K164" s="194"/>
      <c r="L164" s="194"/>
      <c r="M164" s="194"/>
      <c r="N164" s="206"/>
      <c r="O164" s="206"/>
      <c r="P164" s="5" t="s">
        <v>136</v>
      </c>
      <c r="Q164" s="10">
        <v>1</v>
      </c>
      <c r="R164" s="41"/>
    </row>
    <row r="165" spans="1:25" s="71" customFormat="1" ht="10.5" customHeight="1" x14ac:dyDescent="0.25">
      <c r="A165" s="62" t="s">
        <v>137</v>
      </c>
      <c r="B165" s="64" t="s">
        <v>138</v>
      </c>
      <c r="C165" s="65"/>
      <c r="D165" s="198" t="s">
        <v>30</v>
      </c>
      <c r="E165" s="198"/>
      <c r="F165" s="210">
        <v>34.1</v>
      </c>
      <c r="G165" s="210"/>
      <c r="H165" s="199" t="s">
        <v>23</v>
      </c>
      <c r="I165" s="199"/>
      <c r="J165" s="66" t="s">
        <v>23</v>
      </c>
      <c r="K165" s="67">
        <v>34.1</v>
      </c>
      <c r="L165" s="66" t="s">
        <v>23</v>
      </c>
      <c r="M165" s="66" t="s">
        <v>23</v>
      </c>
      <c r="N165" s="198"/>
      <c r="O165" s="198"/>
      <c r="P165" s="62" t="s">
        <v>131</v>
      </c>
      <c r="Q165" s="68">
        <v>1</v>
      </c>
      <c r="R165" s="69"/>
      <c r="S165" s="70"/>
      <c r="T165" s="70"/>
      <c r="U165" s="70"/>
      <c r="V165" s="70"/>
      <c r="W165" s="70"/>
      <c r="X165" s="70"/>
      <c r="Y165" s="70"/>
    </row>
    <row r="166" spans="1:25" s="71" customFormat="1" ht="10.5" customHeight="1" x14ac:dyDescent="0.25">
      <c r="A166" s="62" t="s">
        <v>164</v>
      </c>
      <c r="B166" s="64" t="s">
        <v>165</v>
      </c>
      <c r="C166" s="72"/>
      <c r="D166" s="198" t="s">
        <v>22</v>
      </c>
      <c r="E166" s="198"/>
      <c r="F166" s="198">
        <v>397.19</v>
      </c>
      <c r="G166" s="198"/>
      <c r="H166" s="198" t="s">
        <v>23</v>
      </c>
      <c r="I166" s="198"/>
      <c r="J166" s="73" t="s">
        <v>23</v>
      </c>
      <c r="K166" s="73">
        <v>397.19</v>
      </c>
      <c r="L166" s="73" t="s">
        <v>23</v>
      </c>
      <c r="M166" s="66" t="s">
        <v>23</v>
      </c>
      <c r="N166" s="198" t="s">
        <v>24</v>
      </c>
      <c r="O166" s="198"/>
      <c r="P166" s="62" t="s">
        <v>135</v>
      </c>
      <c r="Q166" s="74">
        <v>1</v>
      </c>
      <c r="R166" s="69"/>
      <c r="S166" s="70"/>
      <c r="T166" s="70"/>
      <c r="U166" s="70"/>
      <c r="V166" s="70"/>
      <c r="W166" s="70"/>
      <c r="X166" s="70"/>
      <c r="Y166" s="70"/>
    </row>
    <row r="167" spans="1:25" s="71" customFormat="1" ht="10.5" customHeight="1" x14ac:dyDescent="0.25">
      <c r="A167" s="62" t="s">
        <v>169</v>
      </c>
      <c r="B167" s="64" t="s">
        <v>170</v>
      </c>
      <c r="C167" s="72"/>
      <c r="D167" s="198" t="s">
        <v>22</v>
      </c>
      <c r="E167" s="198"/>
      <c r="F167" s="198">
        <v>700</v>
      </c>
      <c r="G167" s="198"/>
      <c r="H167" s="198" t="s">
        <v>23</v>
      </c>
      <c r="I167" s="198"/>
      <c r="J167" s="73" t="s">
        <v>23</v>
      </c>
      <c r="K167" s="73">
        <v>700</v>
      </c>
      <c r="L167" s="73" t="s">
        <v>23</v>
      </c>
      <c r="M167" s="66" t="s">
        <v>23</v>
      </c>
      <c r="N167" s="198" t="s">
        <v>24</v>
      </c>
      <c r="O167" s="198"/>
      <c r="P167" s="62" t="s">
        <v>133</v>
      </c>
      <c r="Q167" s="74">
        <v>1</v>
      </c>
      <c r="R167" s="69"/>
      <c r="S167" s="70"/>
      <c r="T167" s="70"/>
      <c r="U167" s="70"/>
      <c r="V167" s="70"/>
      <c r="W167" s="70"/>
      <c r="X167" s="70"/>
      <c r="Y167" s="70"/>
    </row>
    <row r="168" spans="1:25" s="71" customFormat="1" ht="10.5" customHeight="1" x14ac:dyDescent="0.25">
      <c r="A168" s="62" t="s">
        <v>171</v>
      </c>
      <c r="B168" s="64" t="s">
        <v>172</v>
      </c>
      <c r="C168" s="72"/>
      <c r="D168" s="198" t="s">
        <v>22</v>
      </c>
      <c r="E168" s="198"/>
      <c r="F168" s="198">
        <v>577.79999999999995</v>
      </c>
      <c r="G168" s="198"/>
      <c r="H168" s="198" t="s">
        <v>23</v>
      </c>
      <c r="I168" s="198"/>
      <c r="J168" s="73" t="s">
        <v>23</v>
      </c>
      <c r="K168" s="73">
        <v>577.79999999999995</v>
      </c>
      <c r="L168" s="73" t="s">
        <v>23</v>
      </c>
      <c r="M168" s="66" t="s">
        <v>23</v>
      </c>
      <c r="N168" s="198" t="s">
        <v>24</v>
      </c>
      <c r="O168" s="198"/>
      <c r="P168" s="62" t="s">
        <v>135</v>
      </c>
      <c r="Q168" s="74">
        <v>1</v>
      </c>
      <c r="R168" s="69"/>
      <c r="S168" s="70"/>
      <c r="T168" s="70"/>
      <c r="U168" s="70"/>
      <c r="V168" s="70"/>
      <c r="W168" s="70"/>
      <c r="X168" s="70"/>
      <c r="Y168" s="70"/>
    </row>
    <row r="169" spans="1:25" s="71" customFormat="1" ht="10.5" customHeight="1" x14ac:dyDescent="0.25">
      <c r="A169" s="62" t="s">
        <v>173</v>
      </c>
      <c r="B169" s="64" t="s">
        <v>174</v>
      </c>
      <c r="C169" s="72"/>
      <c r="D169" s="198" t="s">
        <v>22</v>
      </c>
      <c r="E169" s="198"/>
      <c r="F169" s="198">
        <v>436.72</v>
      </c>
      <c r="G169" s="198"/>
      <c r="H169" s="198" t="s">
        <v>23</v>
      </c>
      <c r="I169" s="198"/>
      <c r="J169" s="73" t="s">
        <v>23</v>
      </c>
      <c r="K169" s="73">
        <v>436.72</v>
      </c>
      <c r="L169" s="73" t="s">
        <v>23</v>
      </c>
      <c r="M169" s="66" t="s">
        <v>23</v>
      </c>
      <c r="N169" s="198" t="s">
        <v>24</v>
      </c>
      <c r="O169" s="198"/>
      <c r="P169" s="62" t="s">
        <v>136</v>
      </c>
      <c r="Q169" s="74">
        <v>1</v>
      </c>
      <c r="R169" s="69"/>
      <c r="S169" s="70"/>
      <c r="T169" s="70"/>
      <c r="U169" s="70"/>
      <c r="V169" s="70"/>
      <c r="W169" s="70"/>
      <c r="X169" s="70"/>
      <c r="Y169" s="70"/>
    </row>
    <row r="170" spans="1:25" s="71" customFormat="1" ht="10.5" customHeight="1" x14ac:dyDescent="0.25">
      <c r="A170" s="62" t="s">
        <v>175</v>
      </c>
      <c r="B170" s="64" t="s">
        <v>176</v>
      </c>
      <c r="C170" s="72"/>
      <c r="D170" s="198" t="s">
        <v>22</v>
      </c>
      <c r="E170" s="198"/>
      <c r="F170" s="199">
        <v>745.26</v>
      </c>
      <c r="G170" s="199"/>
      <c r="H170" s="199" t="s">
        <v>23</v>
      </c>
      <c r="I170" s="199"/>
      <c r="J170" s="66" t="s">
        <v>23</v>
      </c>
      <c r="K170" s="66">
        <v>745.26</v>
      </c>
      <c r="L170" s="66" t="s">
        <v>23</v>
      </c>
      <c r="M170" s="66" t="s">
        <v>23</v>
      </c>
      <c r="N170" s="198" t="s">
        <v>24</v>
      </c>
      <c r="O170" s="198"/>
      <c r="P170" s="62" t="s">
        <v>135</v>
      </c>
      <c r="Q170" s="74">
        <v>1</v>
      </c>
      <c r="R170" s="69"/>
      <c r="S170" s="70"/>
      <c r="T170" s="70"/>
      <c r="U170" s="70"/>
      <c r="V170" s="70"/>
      <c r="W170" s="70"/>
      <c r="X170" s="70"/>
      <c r="Y170" s="70"/>
    </row>
    <row r="171" spans="1:25" s="71" customFormat="1" ht="10.5" customHeight="1" x14ac:dyDescent="0.25">
      <c r="A171" s="62" t="s">
        <v>177</v>
      </c>
      <c r="B171" s="64" t="s">
        <v>178</v>
      </c>
      <c r="C171" s="72"/>
      <c r="D171" s="198" t="s">
        <v>22</v>
      </c>
      <c r="E171" s="198"/>
      <c r="F171" s="199">
        <v>4666.6000000000004</v>
      </c>
      <c r="G171" s="199"/>
      <c r="H171" s="199" t="s">
        <v>23</v>
      </c>
      <c r="I171" s="199"/>
      <c r="J171" s="199">
        <v>2728.5</v>
      </c>
      <c r="K171" s="199">
        <v>1938.1</v>
      </c>
      <c r="L171" s="199" t="s">
        <v>23</v>
      </c>
      <c r="M171" s="199" t="s">
        <v>23</v>
      </c>
      <c r="N171" s="198" t="s">
        <v>24</v>
      </c>
      <c r="O171" s="198"/>
      <c r="P171" s="75" t="s">
        <v>135</v>
      </c>
      <c r="Q171" s="74">
        <v>1</v>
      </c>
      <c r="R171" s="69"/>
      <c r="S171" s="70"/>
      <c r="T171" s="70"/>
      <c r="U171" s="70"/>
      <c r="V171" s="70"/>
      <c r="W171" s="70"/>
      <c r="X171" s="70"/>
      <c r="Y171" s="70"/>
    </row>
    <row r="172" spans="1:25" s="71" customFormat="1" ht="10.5" customHeight="1" x14ac:dyDescent="0.25">
      <c r="A172" s="76"/>
      <c r="B172" s="77"/>
      <c r="C172" s="65"/>
      <c r="D172" s="198"/>
      <c r="E172" s="198"/>
      <c r="F172" s="199"/>
      <c r="G172" s="199"/>
      <c r="H172" s="199"/>
      <c r="I172" s="199"/>
      <c r="J172" s="199"/>
      <c r="K172" s="199"/>
      <c r="L172" s="199"/>
      <c r="M172" s="199"/>
      <c r="N172" s="198"/>
      <c r="O172" s="198"/>
      <c r="P172" s="75" t="s">
        <v>134</v>
      </c>
      <c r="Q172" s="74">
        <v>14820</v>
      </c>
      <c r="R172" s="69"/>
      <c r="S172" s="70"/>
      <c r="T172" s="70"/>
      <c r="U172" s="70"/>
      <c r="V172" s="70"/>
      <c r="W172" s="70"/>
      <c r="X172" s="70"/>
      <c r="Y172" s="70"/>
    </row>
    <row r="173" spans="1:25" s="71" customFormat="1" ht="10.5" customHeight="1" x14ac:dyDescent="0.25">
      <c r="A173" s="62" t="s">
        <v>179</v>
      </c>
      <c r="B173" s="64" t="s">
        <v>180</v>
      </c>
      <c r="C173" s="72"/>
      <c r="D173" s="198" t="s">
        <v>22</v>
      </c>
      <c r="E173" s="198"/>
      <c r="F173" s="199">
        <v>2876.4</v>
      </c>
      <c r="G173" s="199"/>
      <c r="H173" s="199" t="s">
        <v>23</v>
      </c>
      <c r="I173" s="199"/>
      <c r="J173" s="66">
        <v>2271.5</v>
      </c>
      <c r="K173" s="66">
        <v>604.9</v>
      </c>
      <c r="L173" s="66" t="s">
        <v>23</v>
      </c>
      <c r="M173" s="66" t="s">
        <v>23</v>
      </c>
      <c r="N173" s="198" t="s">
        <v>24</v>
      </c>
      <c r="O173" s="198"/>
      <c r="P173" s="75" t="s">
        <v>135</v>
      </c>
      <c r="Q173" s="74">
        <v>1</v>
      </c>
      <c r="R173" s="69"/>
      <c r="S173" s="70"/>
      <c r="T173" s="70"/>
      <c r="U173" s="70"/>
      <c r="V173" s="70"/>
      <c r="W173" s="70"/>
      <c r="X173" s="70"/>
      <c r="Y173" s="70"/>
    </row>
    <row r="174" spans="1:25" s="71" customFormat="1" ht="10.5" customHeight="1" x14ac:dyDescent="0.25">
      <c r="A174" s="62" t="s">
        <v>181</v>
      </c>
      <c r="B174" s="64" t="s">
        <v>182</v>
      </c>
      <c r="C174" s="72"/>
      <c r="D174" s="198" t="s">
        <v>22</v>
      </c>
      <c r="E174" s="198"/>
      <c r="F174" s="198">
        <v>2463.3000000000002</v>
      </c>
      <c r="G174" s="198"/>
      <c r="H174" s="198" t="s">
        <v>23</v>
      </c>
      <c r="I174" s="198"/>
      <c r="J174" s="73" t="s">
        <v>23</v>
      </c>
      <c r="K174" s="73">
        <v>2463.3000000000002</v>
      </c>
      <c r="L174" s="66" t="s">
        <v>23</v>
      </c>
      <c r="M174" s="66" t="s">
        <v>23</v>
      </c>
      <c r="N174" s="198" t="s">
        <v>71</v>
      </c>
      <c r="O174" s="198"/>
      <c r="P174" s="75" t="s">
        <v>134</v>
      </c>
      <c r="Q174" s="78">
        <v>2010</v>
      </c>
      <c r="R174" s="69"/>
      <c r="S174" s="70"/>
      <c r="T174" s="70"/>
      <c r="U174" s="70"/>
      <c r="V174" s="70"/>
      <c r="W174" s="70"/>
      <c r="X174" s="70"/>
      <c r="Y174" s="70"/>
    </row>
    <row r="175" spans="1:25" s="71" customFormat="1" ht="10.5" customHeight="1" x14ac:dyDescent="0.25">
      <c r="A175" s="62" t="s">
        <v>183</v>
      </c>
      <c r="B175" s="64" t="s">
        <v>184</v>
      </c>
      <c r="C175" s="72"/>
      <c r="D175" s="198" t="s">
        <v>22</v>
      </c>
      <c r="E175" s="198"/>
      <c r="F175" s="199">
        <v>600</v>
      </c>
      <c r="G175" s="199"/>
      <c r="H175" s="199" t="s">
        <v>23</v>
      </c>
      <c r="I175" s="199"/>
      <c r="J175" s="66" t="s">
        <v>23</v>
      </c>
      <c r="K175" s="66">
        <v>600</v>
      </c>
      <c r="L175" s="66" t="s">
        <v>23</v>
      </c>
      <c r="M175" s="66" t="s">
        <v>23</v>
      </c>
      <c r="N175" s="198" t="s">
        <v>24</v>
      </c>
      <c r="O175" s="198"/>
      <c r="P175" s="73" t="s">
        <v>132</v>
      </c>
      <c r="Q175" s="74">
        <v>400</v>
      </c>
      <c r="R175" s="69"/>
      <c r="S175" s="70"/>
      <c r="T175" s="70"/>
      <c r="U175" s="70"/>
      <c r="V175" s="70"/>
      <c r="W175" s="70"/>
      <c r="X175" s="70"/>
      <c r="Y175" s="70"/>
    </row>
    <row r="176" spans="1:25" s="71" customFormat="1" ht="10.5" customHeight="1" x14ac:dyDescent="0.25">
      <c r="A176" s="62" t="s">
        <v>185</v>
      </c>
      <c r="B176" s="64" t="s">
        <v>186</v>
      </c>
      <c r="C176" s="72"/>
      <c r="D176" s="198" t="s">
        <v>22</v>
      </c>
      <c r="E176" s="198"/>
      <c r="F176" s="199">
        <v>655.87</v>
      </c>
      <c r="G176" s="199"/>
      <c r="H176" s="199" t="s">
        <v>23</v>
      </c>
      <c r="I176" s="199"/>
      <c r="J176" s="66" t="s">
        <v>23</v>
      </c>
      <c r="K176" s="66">
        <v>655.87</v>
      </c>
      <c r="L176" s="66" t="s">
        <v>23</v>
      </c>
      <c r="M176" s="66" t="s">
        <v>23</v>
      </c>
      <c r="N176" s="198" t="s">
        <v>24</v>
      </c>
      <c r="O176" s="198"/>
      <c r="P176" s="75" t="s">
        <v>133</v>
      </c>
      <c r="Q176" s="74">
        <v>1</v>
      </c>
      <c r="R176" s="69"/>
      <c r="S176" s="70"/>
      <c r="T176" s="70"/>
      <c r="U176" s="70"/>
      <c r="V176" s="70"/>
      <c r="W176" s="70"/>
      <c r="X176" s="70"/>
      <c r="Y176" s="70"/>
    </row>
    <row r="177" spans="1:25" x14ac:dyDescent="0.25">
      <c r="A177" s="4" t="s">
        <v>187</v>
      </c>
      <c r="B177" s="197" t="s">
        <v>188</v>
      </c>
      <c r="C177" s="197"/>
      <c r="D177" s="197"/>
      <c r="E177" s="197"/>
      <c r="F177" s="197"/>
      <c r="G177" s="197"/>
      <c r="H177" s="197"/>
      <c r="I177" s="197"/>
      <c r="J177" s="197"/>
      <c r="K177" s="197"/>
      <c r="L177" s="197"/>
      <c r="M177" s="197"/>
      <c r="N177" s="197"/>
      <c r="O177" s="197"/>
      <c r="P177" s="197"/>
      <c r="Q177" s="197"/>
      <c r="R177" s="41"/>
    </row>
    <row r="178" spans="1:25" x14ac:dyDescent="0.25">
      <c r="A178" s="4" t="s">
        <v>189</v>
      </c>
      <c r="B178" s="197" t="s">
        <v>18</v>
      </c>
      <c r="C178" s="197"/>
      <c r="D178" s="197" t="s">
        <v>19</v>
      </c>
      <c r="E178" s="197"/>
      <c r="F178" s="197"/>
      <c r="G178" s="197"/>
      <c r="H178" s="197"/>
      <c r="I178" s="197"/>
      <c r="J178" s="197"/>
      <c r="K178" s="197"/>
      <c r="L178" s="197"/>
      <c r="M178" s="197"/>
      <c r="N178" s="197"/>
      <c r="O178" s="197"/>
      <c r="P178" s="197"/>
      <c r="Q178" s="197"/>
      <c r="R178" s="41"/>
    </row>
    <row r="179" spans="1:25" ht="37.5" x14ac:dyDescent="0.25">
      <c r="A179" s="12" t="s">
        <v>190</v>
      </c>
      <c r="B179" s="33" t="s">
        <v>191</v>
      </c>
      <c r="C179" s="34"/>
      <c r="D179" s="33" t="s">
        <v>30</v>
      </c>
      <c r="E179" s="45"/>
      <c r="F179" s="49">
        <v>4436.8</v>
      </c>
      <c r="G179" s="50"/>
      <c r="H179" s="49" t="s">
        <v>23</v>
      </c>
      <c r="I179" s="50"/>
      <c r="J179" s="43" t="s">
        <v>23</v>
      </c>
      <c r="K179" s="43">
        <v>4436.8</v>
      </c>
      <c r="L179" s="43" t="s">
        <v>23</v>
      </c>
      <c r="M179" s="43" t="s">
        <v>23</v>
      </c>
      <c r="N179" s="47"/>
      <c r="O179" s="48"/>
      <c r="P179" s="5" t="s">
        <v>192</v>
      </c>
      <c r="Q179" s="10">
        <v>5.03</v>
      </c>
      <c r="R179" s="41"/>
    </row>
    <row r="180" spans="1:25" ht="15.75" customHeight="1" x14ac:dyDescent="0.25">
      <c r="A180" s="12" t="s">
        <v>209</v>
      </c>
      <c r="B180" s="33" t="s">
        <v>210</v>
      </c>
      <c r="C180" s="45"/>
      <c r="D180" s="189" t="s">
        <v>22</v>
      </c>
      <c r="E180" s="189"/>
      <c r="F180" s="194">
        <v>4436.8</v>
      </c>
      <c r="G180" s="194"/>
      <c r="H180" s="194" t="s">
        <v>23</v>
      </c>
      <c r="I180" s="194"/>
      <c r="J180" s="7" t="s">
        <v>23</v>
      </c>
      <c r="K180" s="7">
        <v>4436.8</v>
      </c>
      <c r="L180" s="7" t="s">
        <v>23</v>
      </c>
      <c r="M180" s="7" t="s">
        <v>23</v>
      </c>
      <c r="N180" s="189" t="s">
        <v>24</v>
      </c>
      <c r="O180" s="189"/>
      <c r="P180" s="12" t="s">
        <v>192</v>
      </c>
      <c r="Q180" s="10">
        <v>5.03</v>
      </c>
      <c r="R180" s="41"/>
    </row>
    <row r="181" spans="1:25" x14ac:dyDescent="0.25">
      <c r="A181" s="4" t="s">
        <v>211</v>
      </c>
      <c r="B181" s="197" t="s">
        <v>212</v>
      </c>
      <c r="C181" s="197"/>
      <c r="D181" s="197"/>
      <c r="E181" s="197"/>
      <c r="F181" s="197"/>
      <c r="G181" s="197"/>
      <c r="H181" s="197"/>
      <c r="I181" s="197"/>
      <c r="J181" s="197"/>
      <c r="K181" s="197"/>
      <c r="L181" s="197"/>
      <c r="M181" s="197"/>
      <c r="N181" s="197"/>
      <c r="O181" s="197"/>
      <c r="P181" s="197"/>
      <c r="Q181" s="197"/>
      <c r="R181" s="41"/>
    </row>
    <row r="182" spans="1:25" x14ac:dyDescent="0.25">
      <c r="A182" s="4" t="s">
        <v>213</v>
      </c>
      <c r="B182" s="197" t="s">
        <v>18</v>
      </c>
      <c r="C182" s="197"/>
      <c r="D182" s="197" t="s">
        <v>19</v>
      </c>
      <c r="E182" s="197"/>
      <c r="F182" s="197"/>
      <c r="G182" s="197"/>
      <c r="H182" s="197"/>
      <c r="I182" s="197"/>
      <c r="J182" s="197"/>
      <c r="K182" s="197"/>
      <c r="L182" s="197"/>
      <c r="M182" s="197"/>
      <c r="N182" s="197"/>
      <c r="O182" s="197"/>
      <c r="P182" s="197"/>
      <c r="Q182" s="197"/>
      <c r="R182" s="41"/>
    </row>
    <row r="183" spans="1:25" x14ac:dyDescent="0.25">
      <c r="A183" s="4" t="s">
        <v>217</v>
      </c>
      <c r="B183" s="197" t="s">
        <v>218</v>
      </c>
      <c r="C183" s="197"/>
      <c r="D183" s="197"/>
      <c r="E183" s="197"/>
      <c r="F183" s="197"/>
      <c r="G183" s="197"/>
      <c r="H183" s="197"/>
      <c r="I183" s="197"/>
      <c r="J183" s="197"/>
      <c r="K183" s="197"/>
      <c r="L183" s="197"/>
      <c r="M183" s="197"/>
      <c r="N183" s="197"/>
      <c r="O183" s="197"/>
      <c r="P183" s="197"/>
      <c r="Q183" s="197"/>
      <c r="R183" s="41"/>
    </row>
    <row r="184" spans="1:25" x14ac:dyDescent="0.25">
      <c r="A184" s="4" t="s">
        <v>219</v>
      </c>
      <c r="B184" s="209" t="s">
        <v>18</v>
      </c>
      <c r="C184" s="209"/>
      <c r="D184" s="197" t="s">
        <v>19</v>
      </c>
      <c r="E184" s="197"/>
      <c r="F184" s="197"/>
      <c r="G184" s="197"/>
      <c r="H184" s="197"/>
      <c r="I184" s="197"/>
      <c r="J184" s="197"/>
      <c r="K184" s="197"/>
      <c r="L184" s="197"/>
      <c r="M184" s="197"/>
      <c r="N184" s="197"/>
      <c r="O184" s="197"/>
      <c r="P184" s="197"/>
      <c r="Q184" s="197"/>
      <c r="R184" s="41"/>
    </row>
    <row r="185" spans="1:25" s="71" customFormat="1" ht="29.25" customHeight="1" x14ac:dyDescent="0.25">
      <c r="A185" s="62" t="s">
        <v>220</v>
      </c>
      <c r="B185" s="64" t="s">
        <v>775</v>
      </c>
      <c r="C185" s="72"/>
      <c r="D185" s="198" t="s">
        <v>22</v>
      </c>
      <c r="E185" s="198"/>
      <c r="F185" s="198">
        <v>600</v>
      </c>
      <c r="G185" s="198"/>
      <c r="H185" s="198" t="s">
        <v>23</v>
      </c>
      <c r="I185" s="198"/>
      <c r="J185" s="73" t="s">
        <v>23</v>
      </c>
      <c r="K185" s="73">
        <v>600</v>
      </c>
      <c r="L185" s="73" t="s">
        <v>23</v>
      </c>
      <c r="M185" s="73" t="s">
        <v>23</v>
      </c>
      <c r="N185" s="198" t="s">
        <v>24</v>
      </c>
      <c r="O185" s="198"/>
      <c r="P185" s="62" t="s">
        <v>221</v>
      </c>
      <c r="Q185" s="68">
        <v>8</v>
      </c>
      <c r="R185" s="69"/>
      <c r="S185" s="70"/>
      <c r="T185" s="70"/>
      <c r="U185" s="70"/>
      <c r="V185" s="70"/>
      <c r="W185" s="70"/>
      <c r="X185" s="70"/>
      <c r="Y185" s="70"/>
    </row>
    <row r="186" spans="1:25" s="71" customFormat="1" ht="7.5" customHeight="1" x14ac:dyDescent="0.25">
      <c r="A186" s="62" t="s">
        <v>222</v>
      </c>
      <c r="B186" s="64" t="s">
        <v>223</v>
      </c>
      <c r="C186" s="72"/>
      <c r="D186" s="198" t="s">
        <v>22</v>
      </c>
      <c r="E186" s="198"/>
      <c r="F186" s="198">
        <v>300</v>
      </c>
      <c r="G186" s="198"/>
      <c r="H186" s="198" t="s">
        <v>23</v>
      </c>
      <c r="I186" s="198"/>
      <c r="J186" s="73" t="s">
        <v>23</v>
      </c>
      <c r="K186" s="73">
        <v>300</v>
      </c>
      <c r="L186" s="73" t="s">
        <v>23</v>
      </c>
      <c r="M186" s="73" t="s">
        <v>23</v>
      </c>
      <c r="N186" s="198" t="s">
        <v>24</v>
      </c>
      <c r="O186" s="198"/>
      <c r="P186" s="62" t="s">
        <v>221</v>
      </c>
      <c r="Q186" s="68">
        <v>4</v>
      </c>
      <c r="R186" s="69"/>
      <c r="S186" s="70"/>
      <c r="T186" s="70"/>
      <c r="U186" s="70"/>
      <c r="V186" s="70"/>
      <c r="W186" s="70"/>
      <c r="X186" s="70"/>
      <c r="Y186" s="70"/>
    </row>
    <row r="187" spans="1:25" s="71" customFormat="1" ht="7.5" customHeight="1" x14ac:dyDescent="0.25">
      <c r="A187" s="62" t="s">
        <v>224</v>
      </c>
      <c r="B187" s="64" t="s">
        <v>225</v>
      </c>
      <c r="C187" s="72"/>
      <c r="D187" s="198" t="s">
        <v>22</v>
      </c>
      <c r="E187" s="198"/>
      <c r="F187" s="198">
        <v>300</v>
      </c>
      <c r="G187" s="198"/>
      <c r="H187" s="198" t="s">
        <v>23</v>
      </c>
      <c r="I187" s="198"/>
      <c r="J187" s="73" t="s">
        <v>23</v>
      </c>
      <c r="K187" s="73">
        <v>300</v>
      </c>
      <c r="L187" s="73" t="s">
        <v>23</v>
      </c>
      <c r="M187" s="73" t="s">
        <v>23</v>
      </c>
      <c r="N187" s="198" t="s">
        <v>24</v>
      </c>
      <c r="O187" s="198"/>
      <c r="P187" s="62" t="s">
        <v>221</v>
      </c>
      <c r="Q187" s="68">
        <v>4</v>
      </c>
      <c r="R187" s="69"/>
      <c r="S187" s="70"/>
      <c r="T187" s="70"/>
      <c r="U187" s="70"/>
      <c r="V187" s="70"/>
      <c r="W187" s="70"/>
      <c r="X187" s="70"/>
      <c r="Y187" s="70"/>
    </row>
    <row r="188" spans="1:25" x14ac:dyDescent="0.25">
      <c r="A188" s="4" t="s">
        <v>226</v>
      </c>
      <c r="B188" s="197" t="s">
        <v>227</v>
      </c>
      <c r="C188" s="197"/>
      <c r="D188" s="197"/>
      <c r="E188" s="197"/>
      <c r="F188" s="197"/>
      <c r="G188" s="197"/>
      <c r="H188" s="197"/>
      <c r="I188" s="197"/>
      <c r="J188" s="197"/>
      <c r="K188" s="197"/>
      <c r="L188" s="197"/>
      <c r="M188" s="197"/>
      <c r="N188" s="197"/>
      <c r="O188" s="197"/>
      <c r="P188" s="197"/>
      <c r="Q188" s="197"/>
      <c r="R188" s="41"/>
    </row>
    <row r="189" spans="1:25" x14ac:dyDescent="0.25">
      <c r="A189" s="4" t="s">
        <v>228</v>
      </c>
      <c r="B189" s="197" t="s">
        <v>18</v>
      </c>
      <c r="C189" s="197"/>
      <c r="D189" s="197" t="s">
        <v>19</v>
      </c>
      <c r="E189" s="197"/>
      <c r="F189" s="197"/>
      <c r="G189" s="197"/>
      <c r="H189" s="197"/>
      <c r="I189" s="197"/>
      <c r="J189" s="197"/>
      <c r="K189" s="197"/>
      <c r="L189" s="197"/>
      <c r="M189" s="197"/>
      <c r="N189" s="197"/>
      <c r="O189" s="197"/>
      <c r="P189" s="197"/>
      <c r="Q189" s="197"/>
      <c r="R189" s="41"/>
    </row>
    <row r="190" spans="1:25" ht="37.5" x14ac:dyDescent="0.25">
      <c r="A190" s="12" t="s">
        <v>229</v>
      </c>
      <c r="B190" s="33" t="s">
        <v>230</v>
      </c>
      <c r="C190" s="34"/>
      <c r="D190" s="189" t="s">
        <v>30</v>
      </c>
      <c r="E190" s="189"/>
      <c r="F190" s="194">
        <v>1200</v>
      </c>
      <c r="G190" s="194"/>
      <c r="H190" s="194" t="s">
        <v>23</v>
      </c>
      <c r="I190" s="194"/>
      <c r="J190" s="7" t="s">
        <v>23</v>
      </c>
      <c r="K190" s="7">
        <v>1200</v>
      </c>
      <c r="L190" s="7" t="s">
        <v>23</v>
      </c>
      <c r="M190" s="7" t="s">
        <v>23</v>
      </c>
      <c r="N190" s="189"/>
      <c r="O190" s="189"/>
      <c r="P190" s="12" t="s">
        <v>231</v>
      </c>
      <c r="Q190" s="9">
        <v>59</v>
      </c>
      <c r="R190" s="41"/>
    </row>
    <row r="191" spans="1:25" ht="7.5" customHeight="1" x14ac:dyDescent="0.25">
      <c r="A191" s="12" t="s">
        <v>232</v>
      </c>
      <c r="B191" s="33" t="s">
        <v>233</v>
      </c>
      <c r="C191" s="34"/>
      <c r="D191" s="189" t="s">
        <v>30</v>
      </c>
      <c r="E191" s="189"/>
      <c r="F191" s="194">
        <v>122.1</v>
      </c>
      <c r="G191" s="194"/>
      <c r="H191" s="194" t="s">
        <v>23</v>
      </c>
      <c r="I191" s="194"/>
      <c r="J191" s="7" t="s">
        <v>23</v>
      </c>
      <c r="K191" s="7">
        <v>122.1</v>
      </c>
      <c r="L191" s="7" t="s">
        <v>23</v>
      </c>
      <c r="M191" s="7" t="s">
        <v>23</v>
      </c>
      <c r="N191" s="189"/>
      <c r="O191" s="189"/>
      <c r="P191" s="12" t="s">
        <v>231</v>
      </c>
      <c r="Q191" s="9">
        <v>6</v>
      </c>
      <c r="R191" s="41"/>
    </row>
    <row r="192" spans="1:25" ht="7.5" customHeight="1" x14ac:dyDescent="0.25">
      <c r="A192" s="12" t="s">
        <v>234</v>
      </c>
      <c r="B192" s="33" t="s">
        <v>235</v>
      </c>
      <c r="C192" s="34"/>
      <c r="D192" s="189" t="s">
        <v>30</v>
      </c>
      <c r="E192" s="189"/>
      <c r="F192" s="194">
        <v>101.7</v>
      </c>
      <c r="G192" s="194"/>
      <c r="H192" s="194" t="s">
        <v>23</v>
      </c>
      <c r="I192" s="194"/>
      <c r="J192" s="7" t="s">
        <v>23</v>
      </c>
      <c r="K192" s="7">
        <v>101.7</v>
      </c>
      <c r="L192" s="7" t="s">
        <v>23</v>
      </c>
      <c r="M192" s="7" t="s">
        <v>23</v>
      </c>
      <c r="N192" s="189"/>
      <c r="O192" s="189"/>
      <c r="P192" s="12" t="s">
        <v>231</v>
      </c>
      <c r="Q192" s="9">
        <v>5</v>
      </c>
      <c r="R192" s="41"/>
    </row>
    <row r="193" spans="1:25" ht="7.5" customHeight="1" x14ac:dyDescent="0.25">
      <c r="A193" s="12" t="s">
        <v>236</v>
      </c>
      <c r="B193" s="33" t="s">
        <v>237</v>
      </c>
      <c r="C193" s="34"/>
      <c r="D193" s="189" t="s">
        <v>30</v>
      </c>
      <c r="E193" s="189"/>
      <c r="F193" s="194">
        <v>223.8</v>
      </c>
      <c r="G193" s="194"/>
      <c r="H193" s="194" t="s">
        <v>23</v>
      </c>
      <c r="I193" s="194"/>
      <c r="J193" s="7" t="s">
        <v>23</v>
      </c>
      <c r="K193" s="7">
        <v>223.8</v>
      </c>
      <c r="L193" s="7" t="s">
        <v>23</v>
      </c>
      <c r="M193" s="7" t="s">
        <v>23</v>
      </c>
      <c r="N193" s="189"/>
      <c r="O193" s="189"/>
      <c r="P193" s="12" t="s">
        <v>231</v>
      </c>
      <c r="Q193" s="9">
        <v>11</v>
      </c>
      <c r="R193" s="41"/>
    </row>
    <row r="194" spans="1:25" ht="7.5" customHeight="1" x14ac:dyDescent="0.25">
      <c r="A194" s="12" t="s">
        <v>239</v>
      </c>
      <c r="B194" s="33" t="s">
        <v>240</v>
      </c>
      <c r="C194" s="34"/>
      <c r="D194" s="189" t="s">
        <v>30</v>
      </c>
      <c r="E194" s="189"/>
      <c r="F194" s="194">
        <v>264.5</v>
      </c>
      <c r="G194" s="194"/>
      <c r="H194" s="194" t="s">
        <v>23</v>
      </c>
      <c r="I194" s="194"/>
      <c r="J194" s="7" t="s">
        <v>23</v>
      </c>
      <c r="K194" s="7">
        <v>264.5</v>
      </c>
      <c r="L194" s="7" t="s">
        <v>23</v>
      </c>
      <c r="M194" s="7" t="s">
        <v>23</v>
      </c>
      <c r="N194" s="189"/>
      <c r="O194" s="189"/>
      <c r="P194" s="12" t="s">
        <v>231</v>
      </c>
      <c r="Q194" s="9">
        <v>13</v>
      </c>
      <c r="R194" s="41"/>
    </row>
    <row r="195" spans="1:25" ht="7.5" customHeight="1" x14ac:dyDescent="0.25">
      <c r="A195" s="12" t="s">
        <v>241</v>
      </c>
      <c r="B195" s="33" t="s">
        <v>242</v>
      </c>
      <c r="C195" s="34"/>
      <c r="D195" s="189" t="s">
        <v>30</v>
      </c>
      <c r="E195" s="189"/>
      <c r="F195" s="194">
        <v>61.1</v>
      </c>
      <c r="G195" s="194"/>
      <c r="H195" s="194" t="s">
        <v>23</v>
      </c>
      <c r="I195" s="194"/>
      <c r="J195" s="7" t="s">
        <v>23</v>
      </c>
      <c r="K195" s="7">
        <v>61.1</v>
      </c>
      <c r="L195" s="7" t="s">
        <v>23</v>
      </c>
      <c r="M195" s="7" t="s">
        <v>23</v>
      </c>
      <c r="N195" s="189"/>
      <c r="O195" s="189"/>
      <c r="P195" s="12" t="s">
        <v>231</v>
      </c>
      <c r="Q195" s="9">
        <v>3</v>
      </c>
      <c r="R195" s="41"/>
    </row>
    <row r="196" spans="1:25" ht="7.5" customHeight="1" x14ac:dyDescent="0.25">
      <c r="A196" s="12" t="s">
        <v>243</v>
      </c>
      <c r="B196" s="33" t="s">
        <v>244</v>
      </c>
      <c r="C196" s="34"/>
      <c r="D196" s="189" t="s">
        <v>30</v>
      </c>
      <c r="E196" s="189"/>
      <c r="F196" s="194">
        <v>183.1</v>
      </c>
      <c r="G196" s="194"/>
      <c r="H196" s="194" t="s">
        <v>23</v>
      </c>
      <c r="I196" s="194"/>
      <c r="J196" s="7" t="s">
        <v>23</v>
      </c>
      <c r="K196" s="7">
        <v>183.1</v>
      </c>
      <c r="L196" s="7" t="s">
        <v>23</v>
      </c>
      <c r="M196" s="7" t="s">
        <v>23</v>
      </c>
      <c r="N196" s="189"/>
      <c r="O196" s="189"/>
      <c r="P196" s="12" t="s">
        <v>231</v>
      </c>
      <c r="Q196" s="9">
        <v>9</v>
      </c>
      <c r="R196" s="41"/>
    </row>
    <row r="197" spans="1:25" ht="7.5" customHeight="1" x14ac:dyDescent="0.25">
      <c r="A197" s="12" t="s">
        <v>245</v>
      </c>
      <c r="B197" s="33" t="s">
        <v>246</v>
      </c>
      <c r="C197" s="34"/>
      <c r="D197" s="189" t="s">
        <v>30</v>
      </c>
      <c r="E197" s="189"/>
      <c r="F197" s="194">
        <v>61.1</v>
      </c>
      <c r="G197" s="194"/>
      <c r="H197" s="194" t="s">
        <v>23</v>
      </c>
      <c r="I197" s="194"/>
      <c r="J197" s="7" t="s">
        <v>23</v>
      </c>
      <c r="K197" s="7">
        <v>61.1</v>
      </c>
      <c r="L197" s="7" t="s">
        <v>23</v>
      </c>
      <c r="M197" s="7" t="s">
        <v>23</v>
      </c>
      <c r="N197" s="189"/>
      <c r="O197" s="189"/>
      <c r="P197" s="12" t="s">
        <v>231</v>
      </c>
      <c r="Q197" s="9">
        <v>3</v>
      </c>
      <c r="R197" s="41"/>
    </row>
    <row r="198" spans="1:25" ht="7.5" customHeight="1" x14ac:dyDescent="0.25">
      <c r="A198" s="12" t="s">
        <v>247</v>
      </c>
      <c r="B198" s="33" t="s">
        <v>248</v>
      </c>
      <c r="C198" s="34"/>
      <c r="D198" s="189" t="s">
        <v>30</v>
      </c>
      <c r="E198" s="189"/>
      <c r="F198" s="194">
        <v>101.7</v>
      </c>
      <c r="G198" s="194"/>
      <c r="H198" s="194" t="s">
        <v>23</v>
      </c>
      <c r="I198" s="194"/>
      <c r="J198" s="7" t="s">
        <v>23</v>
      </c>
      <c r="K198" s="7">
        <v>101.7</v>
      </c>
      <c r="L198" s="7" t="s">
        <v>23</v>
      </c>
      <c r="M198" s="7" t="s">
        <v>23</v>
      </c>
      <c r="N198" s="189"/>
      <c r="O198" s="189"/>
      <c r="P198" s="12" t="s">
        <v>231</v>
      </c>
      <c r="Q198" s="9">
        <v>5</v>
      </c>
      <c r="R198" s="41"/>
    </row>
    <row r="199" spans="1:25" ht="7.5" customHeight="1" x14ac:dyDescent="0.25">
      <c r="A199" s="12" t="s">
        <v>249</v>
      </c>
      <c r="B199" s="33" t="s">
        <v>250</v>
      </c>
      <c r="C199" s="45"/>
      <c r="D199" s="189" t="s">
        <v>22</v>
      </c>
      <c r="E199" s="189"/>
      <c r="F199" s="194">
        <v>40.200000000000003</v>
      </c>
      <c r="G199" s="194"/>
      <c r="H199" s="194" t="s">
        <v>23</v>
      </c>
      <c r="I199" s="194"/>
      <c r="J199" s="7" t="s">
        <v>23</v>
      </c>
      <c r="K199" s="7">
        <v>40.200000000000003</v>
      </c>
      <c r="L199" s="7" t="s">
        <v>23</v>
      </c>
      <c r="M199" s="7" t="s">
        <v>23</v>
      </c>
      <c r="N199" s="189" t="s">
        <v>24</v>
      </c>
      <c r="O199" s="189"/>
      <c r="P199" s="12" t="s">
        <v>231</v>
      </c>
      <c r="Q199" s="9">
        <v>2</v>
      </c>
      <c r="R199" s="41"/>
    </row>
    <row r="200" spans="1:25" ht="7.5" customHeight="1" x14ac:dyDescent="0.25">
      <c r="A200" s="12" t="s">
        <v>251</v>
      </c>
      <c r="B200" s="33" t="s">
        <v>252</v>
      </c>
      <c r="C200" s="34"/>
      <c r="D200" s="189" t="s">
        <v>30</v>
      </c>
      <c r="E200" s="189"/>
      <c r="F200" s="194">
        <v>40.700000000000003</v>
      </c>
      <c r="G200" s="194"/>
      <c r="H200" s="194" t="s">
        <v>23</v>
      </c>
      <c r="I200" s="194"/>
      <c r="J200" s="7" t="s">
        <v>23</v>
      </c>
      <c r="K200" s="7">
        <v>40.700000000000003</v>
      </c>
      <c r="L200" s="7" t="s">
        <v>23</v>
      </c>
      <c r="M200" s="7" t="s">
        <v>23</v>
      </c>
      <c r="N200" s="189"/>
      <c r="O200" s="189"/>
      <c r="P200" s="12" t="s">
        <v>231</v>
      </c>
      <c r="Q200" s="9">
        <v>2</v>
      </c>
      <c r="R200" s="41"/>
    </row>
    <row r="201" spans="1:25" x14ac:dyDescent="0.25">
      <c r="A201" s="4" t="s">
        <v>253</v>
      </c>
      <c r="B201" s="197" t="s">
        <v>254</v>
      </c>
      <c r="C201" s="197"/>
      <c r="D201" s="197"/>
      <c r="E201" s="197"/>
      <c r="F201" s="197"/>
      <c r="G201" s="197"/>
      <c r="H201" s="197"/>
      <c r="I201" s="197"/>
      <c r="J201" s="197"/>
      <c r="K201" s="197"/>
      <c r="L201" s="197"/>
      <c r="M201" s="197"/>
      <c r="N201" s="197"/>
      <c r="O201" s="197"/>
      <c r="P201" s="197"/>
      <c r="Q201" s="197"/>
      <c r="R201" s="41"/>
    </row>
    <row r="202" spans="1:25" x14ac:dyDescent="0.25">
      <c r="A202" s="4" t="s">
        <v>255</v>
      </c>
      <c r="B202" s="197" t="s">
        <v>18</v>
      </c>
      <c r="C202" s="197"/>
      <c r="D202" s="197" t="s">
        <v>19</v>
      </c>
      <c r="E202" s="197"/>
      <c r="F202" s="197"/>
      <c r="G202" s="197"/>
      <c r="H202" s="197"/>
      <c r="I202" s="197"/>
      <c r="J202" s="197"/>
      <c r="K202" s="197"/>
      <c r="L202" s="197"/>
      <c r="M202" s="197"/>
      <c r="N202" s="197"/>
      <c r="O202" s="197"/>
      <c r="P202" s="197"/>
      <c r="Q202" s="197"/>
      <c r="R202" s="41"/>
    </row>
    <row r="203" spans="1:25" ht="38.25" customHeight="1" x14ac:dyDescent="0.25">
      <c r="A203" s="12" t="s">
        <v>256</v>
      </c>
      <c r="B203" s="33" t="s">
        <v>776</v>
      </c>
      <c r="C203" s="34"/>
      <c r="D203" s="189" t="s">
        <v>30</v>
      </c>
      <c r="E203" s="189"/>
      <c r="F203" s="194">
        <v>2074.6</v>
      </c>
      <c r="G203" s="194"/>
      <c r="H203" s="194" t="s">
        <v>23</v>
      </c>
      <c r="I203" s="194"/>
      <c r="J203" s="194" t="s">
        <v>23</v>
      </c>
      <c r="K203" s="194">
        <v>2074.6</v>
      </c>
      <c r="L203" s="194" t="s">
        <v>23</v>
      </c>
      <c r="M203" s="194" t="s">
        <v>23</v>
      </c>
      <c r="N203" s="189"/>
      <c r="O203" s="189"/>
      <c r="P203" s="5" t="s">
        <v>257</v>
      </c>
      <c r="Q203" s="9">
        <v>6</v>
      </c>
      <c r="R203" s="41"/>
    </row>
    <row r="204" spans="1:25" ht="90" x14ac:dyDescent="0.25">
      <c r="A204" s="13"/>
      <c r="B204" s="46"/>
      <c r="C204" s="34"/>
      <c r="D204" s="189"/>
      <c r="E204" s="189"/>
      <c r="F204" s="194"/>
      <c r="G204" s="194"/>
      <c r="H204" s="194"/>
      <c r="I204" s="194"/>
      <c r="J204" s="194"/>
      <c r="K204" s="194"/>
      <c r="L204" s="194"/>
      <c r="M204" s="194"/>
      <c r="N204" s="189"/>
      <c r="O204" s="189"/>
      <c r="P204" s="5" t="s">
        <v>258</v>
      </c>
      <c r="Q204" s="9">
        <v>9</v>
      </c>
      <c r="R204" s="41"/>
    </row>
    <row r="205" spans="1:25" s="71" customFormat="1" ht="8.25" customHeight="1" x14ac:dyDescent="0.25">
      <c r="A205" s="62" t="s">
        <v>259</v>
      </c>
      <c r="B205" s="64" t="s">
        <v>260</v>
      </c>
      <c r="C205" s="72"/>
      <c r="D205" s="198" t="s">
        <v>22</v>
      </c>
      <c r="E205" s="198"/>
      <c r="F205" s="199">
        <v>332.3</v>
      </c>
      <c r="G205" s="199"/>
      <c r="H205" s="199" t="s">
        <v>23</v>
      </c>
      <c r="I205" s="199"/>
      <c r="J205" s="66" t="s">
        <v>23</v>
      </c>
      <c r="K205" s="66">
        <v>332.3</v>
      </c>
      <c r="L205" s="66" t="s">
        <v>23</v>
      </c>
      <c r="M205" s="66" t="s">
        <v>23</v>
      </c>
      <c r="N205" s="198" t="s">
        <v>24</v>
      </c>
      <c r="O205" s="198"/>
      <c r="P205" s="62" t="s">
        <v>257</v>
      </c>
      <c r="Q205" s="74">
        <v>1</v>
      </c>
      <c r="R205" s="69"/>
      <c r="S205" s="70"/>
      <c r="T205" s="70"/>
      <c r="U205" s="70"/>
      <c r="V205" s="70"/>
      <c r="W205" s="70"/>
      <c r="X205" s="70"/>
      <c r="Y205" s="70"/>
    </row>
    <row r="206" spans="1:25" s="71" customFormat="1" ht="8.25" customHeight="1" x14ac:dyDescent="0.25">
      <c r="A206" s="62" t="s">
        <v>261</v>
      </c>
      <c r="B206" s="64" t="s">
        <v>262</v>
      </c>
      <c r="C206" s="72"/>
      <c r="D206" s="198" t="s">
        <v>22</v>
      </c>
      <c r="E206" s="198"/>
      <c r="F206" s="199">
        <v>45.7</v>
      </c>
      <c r="G206" s="199"/>
      <c r="H206" s="199" t="s">
        <v>23</v>
      </c>
      <c r="I206" s="199"/>
      <c r="J206" s="66" t="s">
        <v>23</v>
      </c>
      <c r="K206" s="66">
        <v>45.7</v>
      </c>
      <c r="L206" s="66" t="s">
        <v>23</v>
      </c>
      <c r="M206" s="66" t="s">
        <v>23</v>
      </c>
      <c r="N206" s="198" t="s">
        <v>24</v>
      </c>
      <c r="O206" s="198"/>
      <c r="P206" s="75" t="s">
        <v>258</v>
      </c>
      <c r="Q206" s="74">
        <v>1</v>
      </c>
      <c r="R206" s="69"/>
      <c r="S206" s="70"/>
      <c r="T206" s="70"/>
      <c r="U206" s="70"/>
      <c r="V206" s="70"/>
      <c r="W206" s="70"/>
      <c r="X206" s="70"/>
      <c r="Y206" s="70"/>
    </row>
    <row r="207" spans="1:25" s="71" customFormat="1" ht="8.25" customHeight="1" x14ac:dyDescent="0.25">
      <c r="A207" s="62" t="s">
        <v>263</v>
      </c>
      <c r="B207" s="64" t="s">
        <v>264</v>
      </c>
      <c r="C207" s="72"/>
      <c r="D207" s="198" t="s">
        <v>22</v>
      </c>
      <c r="E207" s="198"/>
      <c r="F207" s="198">
        <v>247.1</v>
      </c>
      <c r="G207" s="198"/>
      <c r="H207" s="198" t="s">
        <v>23</v>
      </c>
      <c r="I207" s="198"/>
      <c r="J207" s="73" t="s">
        <v>23</v>
      </c>
      <c r="K207" s="73">
        <v>247.1</v>
      </c>
      <c r="L207" s="66" t="s">
        <v>23</v>
      </c>
      <c r="M207" s="66" t="s">
        <v>23</v>
      </c>
      <c r="N207" s="198" t="s">
        <v>24</v>
      </c>
      <c r="O207" s="198"/>
      <c r="P207" s="62" t="s">
        <v>257</v>
      </c>
      <c r="Q207" s="74">
        <v>1</v>
      </c>
      <c r="R207" s="69"/>
      <c r="S207" s="70"/>
      <c r="T207" s="70"/>
      <c r="U207" s="70"/>
      <c r="V207" s="70"/>
      <c r="W207" s="70"/>
      <c r="X207" s="70"/>
      <c r="Y207" s="70"/>
    </row>
    <row r="208" spans="1:25" s="71" customFormat="1" ht="8.25" customHeight="1" x14ac:dyDescent="0.25">
      <c r="A208" s="62" t="s">
        <v>265</v>
      </c>
      <c r="B208" s="64" t="s">
        <v>266</v>
      </c>
      <c r="C208" s="72"/>
      <c r="D208" s="198" t="s">
        <v>22</v>
      </c>
      <c r="E208" s="198"/>
      <c r="F208" s="199">
        <v>25</v>
      </c>
      <c r="G208" s="199"/>
      <c r="H208" s="199" t="s">
        <v>23</v>
      </c>
      <c r="I208" s="199"/>
      <c r="J208" s="66" t="s">
        <v>23</v>
      </c>
      <c r="K208" s="66">
        <v>25</v>
      </c>
      <c r="L208" s="66" t="s">
        <v>23</v>
      </c>
      <c r="M208" s="66" t="s">
        <v>23</v>
      </c>
      <c r="N208" s="198" t="s">
        <v>24</v>
      </c>
      <c r="O208" s="198"/>
      <c r="P208" s="75" t="s">
        <v>258</v>
      </c>
      <c r="Q208" s="74">
        <v>1</v>
      </c>
      <c r="R208" s="69"/>
      <c r="S208" s="70"/>
      <c r="T208" s="70"/>
      <c r="U208" s="70"/>
      <c r="V208" s="70"/>
      <c r="W208" s="70"/>
      <c r="X208" s="70"/>
      <c r="Y208" s="70"/>
    </row>
    <row r="209" spans="1:25" s="71" customFormat="1" ht="8.25" customHeight="1" x14ac:dyDescent="0.25">
      <c r="A209" s="62" t="s">
        <v>267</v>
      </c>
      <c r="B209" s="64" t="s">
        <v>268</v>
      </c>
      <c r="C209" s="72"/>
      <c r="D209" s="198" t="s">
        <v>22</v>
      </c>
      <c r="E209" s="198"/>
      <c r="F209" s="199">
        <v>88.9</v>
      </c>
      <c r="G209" s="199"/>
      <c r="H209" s="199" t="s">
        <v>23</v>
      </c>
      <c r="I209" s="199"/>
      <c r="J209" s="66" t="s">
        <v>23</v>
      </c>
      <c r="K209" s="66">
        <v>88.9</v>
      </c>
      <c r="L209" s="66" t="s">
        <v>23</v>
      </c>
      <c r="M209" s="66" t="s">
        <v>23</v>
      </c>
      <c r="N209" s="198" t="s">
        <v>24</v>
      </c>
      <c r="O209" s="198"/>
      <c r="P209" s="62" t="s">
        <v>257</v>
      </c>
      <c r="Q209" s="74">
        <v>1</v>
      </c>
      <c r="R209" s="69"/>
      <c r="S209" s="70"/>
      <c r="T209" s="70"/>
      <c r="U209" s="70"/>
      <c r="V209" s="70"/>
      <c r="W209" s="70"/>
      <c r="X209" s="70"/>
      <c r="Y209" s="70"/>
    </row>
    <row r="210" spans="1:25" s="71" customFormat="1" ht="8.25" customHeight="1" x14ac:dyDescent="0.25">
      <c r="A210" s="62" t="s">
        <v>269</v>
      </c>
      <c r="B210" s="64" t="s">
        <v>270</v>
      </c>
      <c r="C210" s="72"/>
      <c r="D210" s="198" t="s">
        <v>22</v>
      </c>
      <c r="E210" s="198"/>
      <c r="F210" s="198">
        <v>2</v>
      </c>
      <c r="G210" s="198"/>
      <c r="H210" s="198" t="s">
        <v>23</v>
      </c>
      <c r="I210" s="198"/>
      <c r="J210" s="73" t="s">
        <v>23</v>
      </c>
      <c r="K210" s="73">
        <v>2</v>
      </c>
      <c r="L210" s="66" t="s">
        <v>23</v>
      </c>
      <c r="M210" s="66" t="s">
        <v>23</v>
      </c>
      <c r="N210" s="198" t="s">
        <v>24</v>
      </c>
      <c r="O210" s="198"/>
      <c r="P210" s="62" t="s">
        <v>258</v>
      </c>
      <c r="Q210" s="74">
        <v>1</v>
      </c>
      <c r="R210" s="69"/>
      <c r="S210" s="70"/>
      <c r="T210" s="70"/>
      <c r="U210" s="70"/>
      <c r="V210" s="70"/>
      <c r="W210" s="70"/>
      <c r="X210" s="70"/>
      <c r="Y210" s="70"/>
    </row>
    <row r="211" spans="1:25" s="71" customFormat="1" ht="8.25" customHeight="1" x14ac:dyDescent="0.25">
      <c r="A211" s="62" t="s">
        <v>271</v>
      </c>
      <c r="B211" s="64" t="s">
        <v>272</v>
      </c>
      <c r="C211" s="72"/>
      <c r="D211" s="198" t="s">
        <v>22</v>
      </c>
      <c r="E211" s="198"/>
      <c r="F211" s="198">
        <v>51.6</v>
      </c>
      <c r="G211" s="198"/>
      <c r="H211" s="198" t="s">
        <v>23</v>
      </c>
      <c r="I211" s="198"/>
      <c r="J211" s="73" t="s">
        <v>23</v>
      </c>
      <c r="K211" s="73">
        <v>51.6</v>
      </c>
      <c r="L211" s="66" t="s">
        <v>23</v>
      </c>
      <c r="M211" s="66" t="s">
        <v>23</v>
      </c>
      <c r="N211" s="198" t="s">
        <v>24</v>
      </c>
      <c r="O211" s="198"/>
      <c r="P211" s="62" t="s">
        <v>258</v>
      </c>
      <c r="Q211" s="74">
        <v>1</v>
      </c>
      <c r="R211" s="69"/>
      <c r="S211" s="70"/>
      <c r="T211" s="70"/>
      <c r="U211" s="70"/>
      <c r="V211" s="70"/>
      <c r="W211" s="70"/>
      <c r="X211" s="70"/>
      <c r="Y211" s="70"/>
    </row>
    <row r="212" spans="1:25" s="71" customFormat="1" ht="8.25" customHeight="1" x14ac:dyDescent="0.25">
      <c r="A212" s="62" t="s">
        <v>273</v>
      </c>
      <c r="B212" s="64" t="s">
        <v>274</v>
      </c>
      <c r="C212" s="72"/>
      <c r="D212" s="198" t="s">
        <v>22</v>
      </c>
      <c r="E212" s="198"/>
      <c r="F212" s="198">
        <v>457.5</v>
      </c>
      <c r="G212" s="198"/>
      <c r="H212" s="198" t="s">
        <v>23</v>
      </c>
      <c r="I212" s="198"/>
      <c r="J212" s="73" t="s">
        <v>23</v>
      </c>
      <c r="K212" s="73">
        <v>457.5</v>
      </c>
      <c r="L212" s="66" t="s">
        <v>23</v>
      </c>
      <c r="M212" s="66" t="s">
        <v>23</v>
      </c>
      <c r="N212" s="198" t="s">
        <v>24</v>
      </c>
      <c r="O212" s="198"/>
      <c r="P212" s="62" t="s">
        <v>257</v>
      </c>
      <c r="Q212" s="74">
        <v>1</v>
      </c>
      <c r="R212" s="69"/>
      <c r="S212" s="70"/>
      <c r="T212" s="70"/>
      <c r="U212" s="70"/>
      <c r="V212" s="70"/>
      <c r="W212" s="70"/>
      <c r="X212" s="70"/>
      <c r="Y212" s="70"/>
    </row>
    <row r="213" spans="1:25" s="71" customFormat="1" ht="8.25" customHeight="1" x14ac:dyDescent="0.25">
      <c r="A213" s="62" t="s">
        <v>275</v>
      </c>
      <c r="B213" s="64" t="s">
        <v>276</v>
      </c>
      <c r="C213" s="72"/>
      <c r="D213" s="198" t="s">
        <v>22</v>
      </c>
      <c r="E213" s="198"/>
      <c r="F213" s="198">
        <v>3</v>
      </c>
      <c r="G213" s="198"/>
      <c r="H213" s="198" t="s">
        <v>23</v>
      </c>
      <c r="I213" s="198"/>
      <c r="J213" s="73" t="s">
        <v>23</v>
      </c>
      <c r="K213" s="73">
        <v>3</v>
      </c>
      <c r="L213" s="66" t="s">
        <v>23</v>
      </c>
      <c r="M213" s="66" t="s">
        <v>23</v>
      </c>
      <c r="N213" s="198" t="s">
        <v>24</v>
      </c>
      <c r="O213" s="198"/>
      <c r="P213" s="62" t="s">
        <v>258</v>
      </c>
      <c r="Q213" s="74">
        <v>1</v>
      </c>
      <c r="R213" s="69"/>
      <c r="S213" s="70"/>
      <c r="T213" s="70"/>
      <c r="U213" s="70"/>
      <c r="V213" s="70"/>
      <c r="W213" s="70"/>
      <c r="X213" s="70"/>
      <c r="Y213" s="70"/>
    </row>
    <row r="214" spans="1:25" s="71" customFormat="1" ht="8.25" customHeight="1" x14ac:dyDescent="0.25">
      <c r="A214" s="62" t="s">
        <v>277</v>
      </c>
      <c r="B214" s="64" t="s">
        <v>278</v>
      </c>
      <c r="C214" s="72"/>
      <c r="D214" s="198" t="s">
        <v>22</v>
      </c>
      <c r="E214" s="198"/>
      <c r="F214" s="198">
        <v>494.3</v>
      </c>
      <c r="G214" s="198"/>
      <c r="H214" s="198" t="s">
        <v>23</v>
      </c>
      <c r="I214" s="198"/>
      <c r="J214" s="73" t="s">
        <v>23</v>
      </c>
      <c r="K214" s="73">
        <v>494.3</v>
      </c>
      <c r="L214" s="66" t="s">
        <v>23</v>
      </c>
      <c r="M214" s="66" t="s">
        <v>23</v>
      </c>
      <c r="N214" s="198" t="s">
        <v>24</v>
      </c>
      <c r="O214" s="198"/>
      <c r="P214" s="62" t="s">
        <v>257</v>
      </c>
      <c r="Q214" s="74">
        <v>1</v>
      </c>
      <c r="R214" s="69"/>
      <c r="S214" s="70"/>
      <c r="T214" s="70"/>
      <c r="U214" s="70"/>
      <c r="V214" s="70"/>
      <c r="W214" s="70"/>
      <c r="X214" s="70"/>
      <c r="Y214" s="70"/>
    </row>
    <row r="215" spans="1:25" s="71" customFormat="1" ht="8.25" customHeight="1" x14ac:dyDescent="0.25">
      <c r="A215" s="62" t="s">
        <v>279</v>
      </c>
      <c r="B215" s="64" t="s">
        <v>280</v>
      </c>
      <c r="C215" s="72"/>
      <c r="D215" s="198" t="s">
        <v>22</v>
      </c>
      <c r="E215" s="198"/>
      <c r="F215" s="198">
        <v>45.4</v>
      </c>
      <c r="G215" s="198"/>
      <c r="H215" s="198" t="s">
        <v>23</v>
      </c>
      <c r="I215" s="198"/>
      <c r="J215" s="73" t="s">
        <v>23</v>
      </c>
      <c r="K215" s="73">
        <v>45.4</v>
      </c>
      <c r="L215" s="66" t="s">
        <v>23</v>
      </c>
      <c r="M215" s="66" t="s">
        <v>23</v>
      </c>
      <c r="N215" s="198" t="s">
        <v>24</v>
      </c>
      <c r="O215" s="198"/>
      <c r="P215" s="62" t="s">
        <v>258</v>
      </c>
      <c r="Q215" s="74">
        <v>1</v>
      </c>
      <c r="R215" s="69"/>
      <c r="S215" s="70"/>
      <c r="T215" s="70"/>
      <c r="U215" s="70"/>
      <c r="V215" s="70"/>
      <c r="W215" s="70"/>
      <c r="X215" s="70"/>
      <c r="Y215" s="70"/>
    </row>
    <row r="216" spans="1:25" s="71" customFormat="1" ht="8.25" customHeight="1" x14ac:dyDescent="0.25">
      <c r="A216" s="62" t="s">
        <v>281</v>
      </c>
      <c r="B216" s="64" t="s">
        <v>282</v>
      </c>
      <c r="C216" s="72"/>
      <c r="D216" s="198" t="s">
        <v>22</v>
      </c>
      <c r="E216" s="198"/>
      <c r="F216" s="199">
        <v>239.4</v>
      </c>
      <c r="G216" s="199"/>
      <c r="H216" s="199" t="s">
        <v>23</v>
      </c>
      <c r="I216" s="199"/>
      <c r="J216" s="66" t="s">
        <v>23</v>
      </c>
      <c r="K216" s="66">
        <v>239.4</v>
      </c>
      <c r="L216" s="66" t="s">
        <v>23</v>
      </c>
      <c r="M216" s="66" t="s">
        <v>23</v>
      </c>
      <c r="N216" s="198" t="s">
        <v>24</v>
      </c>
      <c r="O216" s="198"/>
      <c r="P216" s="62" t="s">
        <v>257</v>
      </c>
      <c r="Q216" s="74">
        <v>1</v>
      </c>
      <c r="R216" s="69"/>
      <c r="S216" s="70"/>
      <c r="T216" s="70"/>
      <c r="U216" s="70"/>
      <c r="V216" s="70"/>
      <c r="W216" s="70"/>
      <c r="X216" s="70"/>
      <c r="Y216" s="70"/>
    </row>
    <row r="217" spans="1:25" s="71" customFormat="1" ht="8.25" customHeight="1" x14ac:dyDescent="0.25">
      <c r="A217" s="62" t="s">
        <v>283</v>
      </c>
      <c r="B217" s="64" t="s">
        <v>284</v>
      </c>
      <c r="C217" s="72"/>
      <c r="D217" s="198" t="s">
        <v>22</v>
      </c>
      <c r="E217" s="198"/>
      <c r="F217" s="198">
        <v>18.5</v>
      </c>
      <c r="G217" s="198"/>
      <c r="H217" s="198" t="s">
        <v>23</v>
      </c>
      <c r="I217" s="198"/>
      <c r="J217" s="73" t="s">
        <v>23</v>
      </c>
      <c r="K217" s="73">
        <v>18.5</v>
      </c>
      <c r="L217" s="66" t="s">
        <v>23</v>
      </c>
      <c r="M217" s="66" t="s">
        <v>23</v>
      </c>
      <c r="N217" s="198" t="s">
        <v>24</v>
      </c>
      <c r="O217" s="198"/>
      <c r="P217" s="62" t="s">
        <v>258</v>
      </c>
      <c r="Q217" s="74">
        <v>1</v>
      </c>
      <c r="R217" s="69"/>
      <c r="S217" s="70"/>
      <c r="T217" s="70"/>
      <c r="U217" s="70"/>
      <c r="V217" s="70"/>
      <c r="W217" s="70"/>
      <c r="X217" s="70"/>
      <c r="Y217" s="70"/>
    </row>
    <row r="218" spans="1:25" s="71" customFormat="1" ht="8.25" customHeight="1" x14ac:dyDescent="0.25">
      <c r="A218" s="62" t="s">
        <v>285</v>
      </c>
      <c r="B218" s="64" t="s">
        <v>286</v>
      </c>
      <c r="C218" s="72"/>
      <c r="D218" s="198" t="s">
        <v>22</v>
      </c>
      <c r="E218" s="198"/>
      <c r="F218" s="199">
        <v>5.2</v>
      </c>
      <c r="G218" s="199"/>
      <c r="H218" s="199" t="s">
        <v>23</v>
      </c>
      <c r="I218" s="199"/>
      <c r="J218" s="66" t="s">
        <v>23</v>
      </c>
      <c r="K218" s="66">
        <v>5.2</v>
      </c>
      <c r="L218" s="66" t="s">
        <v>23</v>
      </c>
      <c r="M218" s="66" t="s">
        <v>23</v>
      </c>
      <c r="N218" s="198" t="s">
        <v>24</v>
      </c>
      <c r="O218" s="198"/>
      <c r="P218" s="62" t="s">
        <v>258</v>
      </c>
      <c r="Q218" s="74">
        <v>1</v>
      </c>
      <c r="R218" s="69"/>
      <c r="S218" s="70"/>
      <c r="T218" s="70"/>
      <c r="U218" s="70"/>
      <c r="V218" s="70"/>
      <c r="W218" s="70"/>
      <c r="X218" s="70"/>
      <c r="Y218" s="70"/>
    </row>
    <row r="219" spans="1:25" x14ac:dyDescent="0.25">
      <c r="A219" s="4" t="s">
        <v>287</v>
      </c>
      <c r="B219" s="197" t="s">
        <v>288</v>
      </c>
      <c r="C219" s="197"/>
      <c r="D219" s="197"/>
      <c r="E219" s="197"/>
      <c r="F219" s="197"/>
      <c r="G219" s="197"/>
      <c r="H219" s="197"/>
      <c r="I219" s="197"/>
      <c r="J219" s="197"/>
      <c r="K219" s="197"/>
      <c r="L219" s="197"/>
      <c r="M219" s="197"/>
      <c r="N219" s="197"/>
      <c r="O219" s="197"/>
      <c r="P219" s="197"/>
      <c r="Q219" s="197"/>
      <c r="R219" s="41"/>
    </row>
    <row r="220" spans="1:25" x14ac:dyDescent="0.25">
      <c r="A220" s="4" t="s">
        <v>289</v>
      </c>
      <c r="B220" s="197" t="s">
        <v>18</v>
      </c>
      <c r="C220" s="197"/>
      <c r="D220" s="197" t="s">
        <v>19</v>
      </c>
      <c r="E220" s="197"/>
      <c r="F220" s="197"/>
      <c r="G220" s="197"/>
      <c r="H220" s="197"/>
      <c r="I220" s="197"/>
      <c r="J220" s="197"/>
      <c r="K220" s="197"/>
      <c r="L220" s="197"/>
      <c r="M220" s="197"/>
      <c r="N220" s="197"/>
      <c r="O220" s="197"/>
      <c r="P220" s="197"/>
      <c r="Q220" s="197"/>
      <c r="R220" s="41"/>
    </row>
    <row r="221" spans="1:25" ht="75" x14ac:dyDescent="0.25">
      <c r="A221" s="12" t="s">
        <v>290</v>
      </c>
      <c r="B221" s="33" t="s">
        <v>777</v>
      </c>
      <c r="C221" s="34"/>
      <c r="D221" s="189" t="s">
        <v>30</v>
      </c>
      <c r="E221" s="189"/>
      <c r="F221" s="194">
        <v>883.4</v>
      </c>
      <c r="G221" s="194"/>
      <c r="H221" s="194" t="s">
        <v>23</v>
      </c>
      <c r="I221" s="194"/>
      <c r="J221" s="194" t="s">
        <v>23</v>
      </c>
      <c r="K221" s="194">
        <v>883.4</v>
      </c>
      <c r="L221" s="194" t="s">
        <v>23</v>
      </c>
      <c r="M221" s="194" t="s">
        <v>23</v>
      </c>
      <c r="N221" s="33"/>
      <c r="O221" s="45"/>
      <c r="P221" s="5" t="s">
        <v>291</v>
      </c>
      <c r="Q221" s="10">
        <v>6</v>
      </c>
      <c r="R221" s="41"/>
    </row>
    <row r="222" spans="1:25" ht="60" x14ac:dyDescent="0.25">
      <c r="A222" s="13"/>
      <c r="B222" s="46"/>
      <c r="C222" s="34"/>
      <c r="D222" s="189"/>
      <c r="E222" s="189"/>
      <c r="F222" s="194"/>
      <c r="G222" s="194"/>
      <c r="H222" s="194"/>
      <c r="I222" s="194"/>
      <c r="J222" s="194"/>
      <c r="K222" s="194"/>
      <c r="L222" s="194"/>
      <c r="M222" s="194"/>
      <c r="N222" s="46"/>
      <c r="O222" s="34"/>
      <c r="P222" s="5" t="s">
        <v>292</v>
      </c>
      <c r="Q222" s="10">
        <v>11</v>
      </c>
      <c r="R222" s="41"/>
    </row>
    <row r="223" spans="1:25" ht="75" x14ac:dyDescent="0.25">
      <c r="A223" s="13"/>
      <c r="B223" s="46"/>
      <c r="C223" s="34"/>
      <c r="D223" s="189"/>
      <c r="E223" s="189"/>
      <c r="F223" s="194"/>
      <c r="G223" s="194"/>
      <c r="H223" s="194"/>
      <c r="I223" s="194"/>
      <c r="J223" s="194"/>
      <c r="K223" s="194"/>
      <c r="L223" s="194"/>
      <c r="M223" s="194"/>
      <c r="N223" s="46"/>
      <c r="O223" s="34"/>
      <c r="P223" s="5" t="s">
        <v>293</v>
      </c>
      <c r="Q223" s="10">
        <v>9</v>
      </c>
      <c r="R223" s="41"/>
    </row>
    <row r="224" spans="1:25" ht="75" x14ac:dyDescent="0.25">
      <c r="A224" s="13"/>
      <c r="B224" s="46"/>
      <c r="C224" s="34"/>
      <c r="D224" s="189"/>
      <c r="E224" s="189"/>
      <c r="F224" s="194"/>
      <c r="G224" s="194"/>
      <c r="H224" s="194"/>
      <c r="I224" s="194"/>
      <c r="J224" s="194"/>
      <c r="K224" s="194"/>
      <c r="L224" s="194"/>
      <c r="M224" s="194"/>
      <c r="N224" s="46"/>
      <c r="O224" s="34"/>
      <c r="P224" s="5" t="s">
        <v>294</v>
      </c>
      <c r="Q224" s="10">
        <v>2</v>
      </c>
      <c r="R224" s="41"/>
    </row>
    <row r="225" spans="1:18" ht="6.75" customHeight="1" x14ac:dyDescent="0.25">
      <c r="A225" s="12" t="s">
        <v>295</v>
      </c>
      <c r="B225" s="33" t="s">
        <v>296</v>
      </c>
      <c r="C225" s="34"/>
      <c r="D225" s="189" t="s">
        <v>30</v>
      </c>
      <c r="E225" s="189"/>
      <c r="F225" s="194">
        <v>40</v>
      </c>
      <c r="G225" s="194"/>
      <c r="H225" s="194" t="s">
        <v>23</v>
      </c>
      <c r="I225" s="194"/>
      <c r="J225" s="7" t="s">
        <v>23</v>
      </c>
      <c r="K225" s="7">
        <v>40</v>
      </c>
      <c r="L225" s="7" t="s">
        <v>23</v>
      </c>
      <c r="M225" s="7" t="s">
        <v>23</v>
      </c>
      <c r="N225" s="189"/>
      <c r="O225" s="189"/>
      <c r="P225" s="5" t="s">
        <v>293</v>
      </c>
      <c r="Q225" s="10">
        <v>2</v>
      </c>
      <c r="R225" s="41"/>
    </row>
    <row r="226" spans="1:18" ht="6.75" customHeight="1" x14ac:dyDescent="0.25">
      <c r="A226" s="12" t="s">
        <v>297</v>
      </c>
      <c r="B226" s="33" t="s">
        <v>298</v>
      </c>
      <c r="C226" s="34"/>
      <c r="D226" s="189" t="s">
        <v>30</v>
      </c>
      <c r="E226" s="189"/>
      <c r="F226" s="189">
        <v>165</v>
      </c>
      <c r="G226" s="189"/>
      <c r="H226" s="189" t="s">
        <v>23</v>
      </c>
      <c r="I226" s="189"/>
      <c r="J226" s="194" t="s">
        <v>23</v>
      </c>
      <c r="K226" s="189">
        <v>165</v>
      </c>
      <c r="L226" s="194" t="s">
        <v>23</v>
      </c>
      <c r="M226" s="194" t="s">
        <v>23</v>
      </c>
      <c r="N226" s="189"/>
      <c r="O226" s="189"/>
      <c r="P226" s="5" t="s">
        <v>292</v>
      </c>
      <c r="Q226" s="10">
        <v>3</v>
      </c>
      <c r="R226" s="41"/>
    </row>
    <row r="227" spans="1:18" ht="6.75" customHeight="1" x14ac:dyDescent="0.25">
      <c r="A227" s="13"/>
      <c r="B227" s="46"/>
      <c r="C227" s="34"/>
      <c r="D227" s="189"/>
      <c r="E227" s="189"/>
      <c r="F227" s="189"/>
      <c r="G227" s="189"/>
      <c r="H227" s="189"/>
      <c r="I227" s="189"/>
      <c r="J227" s="194"/>
      <c r="K227" s="189"/>
      <c r="L227" s="194"/>
      <c r="M227" s="194"/>
      <c r="N227" s="189"/>
      <c r="O227" s="189"/>
      <c r="P227" s="5" t="s">
        <v>293</v>
      </c>
      <c r="Q227" s="10">
        <v>1</v>
      </c>
      <c r="R227" s="41"/>
    </row>
    <row r="228" spans="1:18" ht="6.75" customHeight="1" x14ac:dyDescent="0.25">
      <c r="A228" s="12" t="s">
        <v>299</v>
      </c>
      <c r="B228" s="33" t="s">
        <v>300</v>
      </c>
      <c r="C228" s="34"/>
      <c r="D228" s="189" t="s">
        <v>30</v>
      </c>
      <c r="E228" s="189"/>
      <c r="F228" s="194">
        <v>80</v>
      </c>
      <c r="G228" s="194"/>
      <c r="H228" s="194" t="s">
        <v>23</v>
      </c>
      <c r="I228" s="194"/>
      <c r="J228" s="7" t="s">
        <v>23</v>
      </c>
      <c r="K228" s="7">
        <v>80</v>
      </c>
      <c r="L228" s="7" t="s">
        <v>23</v>
      </c>
      <c r="M228" s="7" t="s">
        <v>23</v>
      </c>
      <c r="N228" s="189"/>
      <c r="O228" s="189"/>
      <c r="P228" s="5" t="s">
        <v>293</v>
      </c>
      <c r="Q228" s="10">
        <v>3</v>
      </c>
      <c r="R228" s="41"/>
    </row>
    <row r="229" spans="1:18" ht="6.75" customHeight="1" x14ac:dyDescent="0.25">
      <c r="A229" s="12" t="s">
        <v>301</v>
      </c>
      <c r="B229" s="33" t="s">
        <v>302</v>
      </c>
      <c r="C229" s="34"/>
      <c r="D229" s="189" t="s">
        <v>30</v>
      </c>
      <c r="E229" s="189"/>
      <c r="F229" s="194">
        <v>96</v>
      </c>
      <c r="G229" s="194"/>
      <c r="H229" s="194" t="s">
        <v>23</v>
      </c>
      <c r="I229" s="194"/>
      <c r="J229" s="194" t="s">
        <v>23</v>
      </c>
      <c r="K229" s="194">
        <v>96</v>
      </c>
      <c r="L229" s="194" t="s">
        <v>23</v>
      </c>
      <c r="M229" s="194" t="s">
        <v>23</v>
      </c>
      <c r="N229" s="189"/>
      <c r="O229" s="189"/>
      <c r="P229" s="5" t="s">
        <v>291</v>
      </c>
      <c r="Q229" s="10">
        <v>2</v>
      </c>
      <c r="R229" s="41"/>
    </row>
    <row r="230" spans="1:18" ht="6.75" customHeight="1" x14ac:dyDescent="0.25">
      <c r="A230" s="13"/>
      <c r="B230" s="46"/>
      <c r="C230" s="34"/>
      <c r="D230" s="189"/>
      <c r="E230" s="189"/>
      <c r="F230" s="194"/>
      <c r="G230" s="194"/>
      <c r="H230" s="194"/>
      <c r="I230" s="194"/>
      <c r="J230" s="194"/>
      <c r="K230" s="194"/>
      <c r="L230" s="194"/>
      <c r="M230" s="194"/>
      <c r="N230" s="189"/>
      <c r="O230" s="189"/>
      <c r="P230" s="5" t="s">
        <v>292</v>
      </c>
      <c r="Q230" s="10">
        <v>1</v>
      </c>
      <c r="R230" s="41"/>
    </row>
    <row r="231" spans="1:18" ht="6.75" customHeight="1" x14ac:dyDescent="0.25">
      <c r="A231" s="12" t="s">
        <v>303</v>
      </c>
      <c r="B231" s="33" t="s">
        <v>304</v>
      </c>
      <c r="C231" s="34"/>
      <c r="D231" s="189" t="s">
        <v>30</v>
      </c>
      <c r="E231" s="189"/>
      <c r="F231" s="194">
        <v>48</v>
      </c>
      <c r="G231" s="194"/>
      <c r="H231" s="194" t="s">
        <v>23</v>
      </c>
      <c r="I231" s="194"/>
      <c r="J231" s="7" t="s">
        <v>23</v>
      </c>
      <c r="K231" s="7">
        <v>48</v>
      </c>
      <c r="L231" s="7" t="s">
        <v>23</v>
      </c>
      <c r="M231" s="7" t="s">
        <v>23</v>
      </c>
      <c r="N231" s="189"/>
      <c r="O231" s="189"/>
      <c r="P231" s="5" t="s">
        <v>293</v>
      </c>
      <c r="Q231" s="10">
        <v>2</v>
      </c>
      <c r="R231" s="41"/>
    </row>
    <row r="232" spans="1:18" ht="6.75" customHeight="1" x14ac:dyDescent="0.25">
      <c r="A232" s="12" t="s">
        <v>305</v>
      </c>
      <c r="B232" s="33" t="s">
        <v>306</v>
      </c>
      <c r="C232" s="34"/>
      <c r="D232" s="189" t="s">
        <v>30</v>
      </c>
      <c r="E232" s="189"/>
      <c r="F232" s="194">
        <v>177.4</v>
      </c>
      <c r="G232" s="194"/>
      <c r="H232" s="194" t="s">
        <v>23</v>
      </c>
      <c r="I232" s="194"/>
      <c r="J232" s="194" t="s">
        <v>23</v>
      </c>
      <c r="K232" s="194">
        <v>177.4</v>
      </c>
      <c r="L232" s="194" t="s">
        <v>23</v>
      </c>
      <c r="M232" s="194" t="s">
        <v>23</v>
      </c>
      <c r="N232" s="189"/>
      <c r="O232" s="189"/>
      <c r="P232" s="5" t="s">
        <v>292</v>
      </c>
      <c r="Q232" s="10">
        <v>1</v>
      </c>
      <c r="R232" s="41"/>
    </row>
    <row r="233" spans="1:18" ht="6.75" customHeight="1" x14ac:dyDescent="0.25">
      <c r="A233" s="13"/>
      <c r="B233" s="46"/>
      <c r="C233" s="34"/>
      <c r="D233" s="189"/>
      <c r="E233" s="189"/>
      <c r="F233" s="194"/>
      <c r="G233" s="194"/>
      <c r="H233" s="194"/>
      <c r="I233" s="194"/>
      <c r="J233" s="194"/>
      <c r="K233" s="194"/>
      <c r="L233" s="194"/>
      <c r="M233" s="194"/>
      <c r="N233" s="189"/>
      <c r="O233" s="189"/>
      <c r="P233" s="5" t="s">
        <v>291</v>
      </c>
      <c r="Q233" s="10">
        <v>1</v>
      </c>
      <c r="R233" s="41"/>
    </row>
    <row r="234" spans="1:18" ht="6.75" customHeight="1" x14ac:dyDescent="0.25">
      <c r="A234" s="12" t="s">
        <v>307</v>
      </c>
      <c r="B234" s="33" t="s">
        <v>308</v>
      </c>
      <c r="C234" s="34"/>
      <c r="D234" s="189" t="s">
        <v>30</v>
      </c>
      <c r="E234" s="189"/>
      <c r="F234" s="194">
        <v>40</v>
      </c>
      <c r="G234" s="194"/>
      <c r="H234" s="194" t="s">
        <v>23</v>
      </c>
      <c r="I234" s="194"/>
      <c r="J234" s="7" t="s">
        <v>23</v>
      </c>
      <c r="K234" s="7">
        <v>40</v>
      </c>
      <c r="L234" s="7" t="s">
        <v>23</v>
      </c>
      <c r="M234" s="7" t="s">
        <v>23</v>
      </c>
      <c r="N234" s="189"/>
      <c r="O234" s="189"/>
      <c r="P234" s="5" t="s">
        <v>293</v>
      </c>
      <c r="Q234" s="10">
        <v>1</v>
      </c>
      <c r="R234" s="41"/>
    </row>
    <row r="235" spans="1:18" ht="6.75" customHeight="1" x14ac:dyDescent="0.25">
      <c r="A235" s="12" t="s">
        <v>309</v>
      </c>
      <c r="B235" s="33" t="s">
        <v>310</v>
      </c>
      <c r="C235" s="34"/>
      <c r="D235" s="189" t="s">
        <v>30</v>
      </c>
      <c r="E235" s="189"/>
      <c r="F235" s="194">
        <v>68</v>
      </c>
      <c r="G235" s="194"/>
      <c r="H235" s="194" t="s">
        <v>23</v>
      </c>
      <c r="I235" s="194"/>
      <c r="J235" s="194" t="s">
        <v>23</v>
      </c>
      <c r="K235" s="194">
        <v>68</v>
      </c>
      <c r="L235" s="194" t="s">
        <v>23</v>
      </c>
      <c r="M235" s="194" t="s">
        <v>23</v>
      </c>
      <c r="N235" s="189"/>
      <c r="O235" s="189"/>
      <c r="P235" s="5" t="s">
        <v>291</v>
      </c>
      <c r="Q235" s="10">
        <v>1</v>
      </c>
      <c r="R235" s="41"/>
    </row>
    <row r="236" spans="1:18" ht="6.75" customHeight="1" x14ac:dyDescent="0.25">
      <c r="A236" s="13"/>
      <c r="B236" s="46"/>
      <c r="C236" s="34"/>
      <c r="D236" s="189"/>
      <c r="E236" s="189"/>
      <c r="F236" s="194"/>
      <c r="G236" s="194"/>
      <c r="H236" s="194"/>
      <c r="I236" s="194"/>
      <c r="J236" s="194"/>
      <c r="K236" s="194"/>
      <c r="L236" s="194"/>
      <c r="M236" s="194"/>
      <c r="N236" s="189"/>
      <c r="O236" s="189"/>
      <c r="P236" s="5" t="s">
        <v>292</v>
      </c>
      <c r="Q236" s="10">
        <v>1</v>
      </c>
      <c r="R236" s="41"/>
    </row>
    <row r="237" spans="1:18" ht="6.75" customHeight="1" x14ac:dyDescent="0.25">
      <c r="A237" s="13"/>
      <c r="B237" s="46"/>
      <c r="C237" s="34"/>
      <c r="D237" s="189"/>
      <c r="E237" s="189"/>
      <c r="F237" s="194"/>
      <c r="G237" s="194"/>
      <c r="H237" s="194"/>
      <c r="I237" s="194"/>
      <c r="J237" s="194"/>
      <c r="K237" s="194"/>
      <c r="L237" s="194"/>
      <c r="M237" s="194"/>
      <c r="N237" s="189"/>
      <c r="O237" s="189"/>
      <c r="P237" s="5" t="s">
        <v>294</v>
      </c>
      <c r="Q237" s="10">
        <v>2</v>
      </c>
      <c r="R237" s="41"/>
    </row>
    <row r="238" spans="1:18" ht="6.75" customHeight="1" x14ac:dyDescent="0.25">
      <c r="A238" s="12" t="s">
        <v>311</v>
      </c>
      <c r="B238" s="33" t="s">
        <v>312</v>
      </c>
      <c r="C238" s="34"/>
      <c r="D238" s="189" t="s">
        <v>30</v>
      </c>
      <c r="E238" s="189"/>
      <c r="F238" s="194">
        <v>25</v>
      </c>
      <c r="G238" s="194"/>
      <c r="H238" s="194" t="s">
        <v>23</v>
      </c>
      <c r="I238" s="194"/>
      <c r="J238" s="7" t="s">
        <v>23</v>
      </c>
      <c r="K238" s="7">
        <v>25</v>
      </c>
      <c r="L238" s="7" t="s">
        <v>23</v>
      </c>
      <c r="M238" s="7" t="s">
        <v>23</v>
      </c>
      <c r="N238" s="189"/>
      <c r="O238" s="189"/>
      <c r="P238" s="5" t="s">
        <v>291</v>
      </c>
      <c r="Q238" s="10">
        <v>1</v>
      </c>
      <c r="R238" s="41"/>
    </row>
    <row r="239" spans="1:18" ht="6.75" customHeight="1" x14ac:dyDescent="0.25">
      <c r="A239" s="12" t="s">
        <v>313</v>
      </c>
      <c r="B239" s="33" t="s">
        <v>314</v>
      </c>
      <c r="C239" s="34"/>
      <c r="D239" s="189" t="s">
        <v>30</v>
      </c>
      <c r="E239" s="189"/>
      <c r="F239" s="194">
        <v>104</v>
      </c>
      <c r="G239" s="194"/>
      <c r="H239" s="194" t="s">
        <v>23</v>
      </c>
      <c r="I239" s="194"/>
      <c r="J239" s="7" t="s">
        <v>23</v>
      </c>
      <c r="K239" s="7">
        <v>104</v>
      </c>
      <c r="L239" s="7" t="s">
        <v>23</v>
      </c>
      <c r="M239" s="7" t="s">
        <v>23</v>
      </c>
      <c r="N239" s="189"/>
      <c r="O239" s="189"/>
      <c r="P239" s="5" t="s">
        <v>292</v>
      </c>
      <c r="Q239" s="10">
        <v>4</v>
      </c>
      <c r="R239" s="41"/>
    </row>
    <row r="240" spans="1:18" x14ac:dyDescent="0.25">
      <c r="A240" s="4">
        <v>10</v>
      </c>
      <c r="B240" s="197" t="s">
        <v>315</v>
      </c>
      <c r="C240" s="197"/>
      <c r="D240" s="197"/>
      <c r="E240" s="197"/>
      <c r="F240" s="197"/>
      <c r="G240" s="197"/>
      <c r="H240" s="197"/>
      <c r="I240" s="197"/>
      <c r="J240" s="197"/>
      <c r="K240" s="197"/>
      <c r="L240" s="197"/>
      <c r="M240" s="197"/>
      <c r="N240" s="197"/>
      <c r="O240" s="197"/>
      <c r="P240" s="197"/>
      <c r="Q240" s="197"/>
      <c r="R240" s="41"/>
    </row>
    <row r="241" spans="1:18" x14ac:dyDescent="0.25">
      <c r="A241" s="4" t="s">
        <v>316</v>
      </c>
      <c r="B241" s="5" t="s">
        <v>18</v>
      </c>
      <c r="C241" s="197" t="s">
        <v>19</v>
      </c>
      <c r="D241" s="197"/>
      <c r="E241" s="197"/>
      <c r="F241" s="197"/>
      <c r="G241" s="197"/>
      <c r="H241" s="197"/>
      <c r="I241" s="197"/>
      <c r="J241" s="197"/>
      <c r="K241" s="197"/>
      <c r="L241" s="197"/>
      <c r="M241" s="197"/>
      <c r="N241" s="197"/>
      <c r="O241" s="197"/>
      <c r="P241" s="197"/>
      <c r="Q241" s="197"/>
      <c r="R241" s="41"/>
    </row>
    <row r="242" spans="1:18" ht="37.5" customHeight="1" x14ac:dyDescent="0.25">
      <c r="A242" s="12" t="s">
        <v>317</v>
      </c>
      <c r="B242" s="12" t="s">
        <v>778</v>
      </c>
      <c r="C242" s="189" t="s">
        <v>22</v>
      </c>
      <c r="D242" s="189"/>
      <c r="E242" s="189"/>
      <c r="F242" s="194">
        <v>889.4</v>
      </c>
      <c r="G242" s="194"/>
      <c r="H242" s="189" t="s">
        <v>23</v>
      </c>
      <c r="I242" s="189"/>
      <c r="J242" s="7">
        <v>889.4</v>
      </c>
      <c r="K242" s="4" t="s">
        <v>23</v>
      </c>
      <c r="L242" s="4" t="s">
        <v>23</v>
      </c>
      <c r="M242" s="4" t="s">
        <v>23</v>
      </c>
      <c r="N242" s="33" t="s">
        <v>318</v>
      </c>
      <c r="O242" s="45"/>
      <c r="P242" s="12" t="s">
        <v>319</v>
      </c>
      <c r="Q242" s="10">
        <v>1</v>
      </c>
      <c r="R242" s="41"/>
    </row>
    <row r="243" spans="1:18" ht="9" customHeight="1" x14ac:dyDescent="0.25">
      <c r="A243" s="12" t="s">
        <v>320</v>
      </c>
      <c r="B243" s="62" t="s">
        <v>321</v>
      </c>
      <c r="C243" s="189" t="s">
        <v>22</v>
      </c>
      <c r="D243" s="189"/>
      <c r="E243" s="189"/>
      <c r="F243" s="194">
        <v>889.4</v>
      </c>
      <c r="G243" s="194"/>
      <c r="H243" s="189" t="s">
        <v>23</v>
      </c>
      <c r="I243" s="189"/>
      <c r="J243" s="7">
        <v>889.4</v>
      </c>
      <c r="K243" s="4" t="s">
        <v>23</v>
      </c>
      <c r="L243" s="4" t="s">
        <v>23</v>
      </c>
      <c r="M243" s="4" t="s">
        <v>23</v>
      </c>
      <c r="N243" s="33" t="s">
        <v>318</v>
      </c>
      <c r="O243" s="45"/>
      <c r="P243" s="12" t="s">
        <v>319</v>
      </c>
      <c r="Q243" s="10">
        <v>1</v>
      </c>
      <c r="R243" s="41"/>
    </row>
    <row r="244" spans="1:18" x14ac:dyDescent="0.25">
      <c r="A244" s="4">
        <v>11</v>
      </c>
      <c r="B244" s="197" t="s">
        <v>322</v>
      </c>
      <c r="C244" s="197"/>
      <c r="D244" s="197"/>
      <c r="E244" s="197"/>
      <c r="F244" s="197"/>
      <c r="G244" s="197"/>
      <c r="H244" s="197"/>
      <c r="I244" s="197"/>
      <c r="J244" s="197"/>
      <c r="K244" s="197"/>
      <c r="L244" s="197"/>
      <c r="M244" s="197"/>
      <c r="N244" s="197"/>
      <c r="O244" s="197"/>
      <c r="P244" s="197"/>
      <c r="Q244" s="197"/>
      <c r="R244" s="41"/>
    </row>
    <row r="245" spans="1:18" x14ac:dyDescent="0.25">
      <c r="A245" s="4" t="s">
        <v>323</v>
      </c>
      <c r="B245" s="5" t="s">
        <v>18</v>
      </c>
      <c r="C245" s="197" t="s">
        <v>19</v>
      </c>
      <c r="D245" s="197"/>
      <c r="E245" s="197"/>
      <c r="F245" s="197"/>
      <c r="G245" s="197"/>
      <c r="H245" s="197"/>
      <c r="I245" s="197"/>
      <c r="J245" s="197"/>
      <c r="K245" s="197"/>
      <c r="L245" s="197"/>
      <c r="M245" s="197"/>
      <c r="N245" s="197"/>
      <c r="O245" s="197"/>
      <c r="P245" s="197"/>
      <c r="Q245" s="197"/>
      <c r="R245" s="41"/>
    </row>
    <row r="246" spans="1:18" ht="30" customHeight="1" x14ac:dyDescent="0.25">
      <c r="A246" s="12" t="s">
        <v>324</v>
      </c>
      <c r="B246" s="12" t="s">
        <v>779</v>
      </c>
      <c r="C246" s="189" t="s">
        <v>22</v>
      </c>
      <c r="D246" s="189"/>
      <c r="E246" s="189"/>
      <c r="F246" s="189">
        <v>19579.2</v>
      </c>
      <c r="G246" s="189"/>
      <c r="H246" s="189" t="s">
        <v>23</v>
      </c>
      <c r="I246" s="189"/>
      <c r="J246" s="189" t="s">
        <v>23</v>
      </c>
      <c r="K246" s="189">
        <v>19579.2</v>
      </c>
      <c r="L246" s="189" t="s">
        <v>23</v>
      </c>
      <c r="M246" s="189" t="s">
        <v>23</v>
      </c>
      <c r="N246" s="189" t="s">
        <v>24</v>
      </c>
      <c r="O246" s="189"/>
      <c r="P246" s="5" t="s">
        <v>325</v>
      </c>
      <c r="Q246" s="10">
        <v>30</v>
      </c>
      <c r="R246" s="41"/>
    </row>
    <row r="247" spans="1:18" ht="37.5" x14ac:dyDescent="0.25">
      <c r="A247" s="13"/>
      <c r="B247" s="13"/>
      <c r="C247" s="189"/>
      <c r="D247" s="189"/>
      <c r="E247" s="189"/>
      <c r="F247" s="189"/>
      <c r="G247" s="189"/>
      <c r="H247" s="189"/>
      <c r="I247" s="189"/>
      <c r="J247" s="189"/>
      <c r="K247" s="189"/>
      <c r="L247" s="189"/>
      <c r="M247" s="189"/>
      <c r="N247" s="189"/>
      <c r="O247" s="189"/>
      <c r="P247" s="5" t="s">
        <v>326</v>
      </c>
      <c r="Q247" s="10">
        <v>28</v>
      </c>
      <c r="R247" s="41"/>
    </row>
    <row r="248" spans="1:18" ht="7.5" customHeight="1" x14ac:dyDescent="0.25">
      <c r="A248" s="12" t="s">
        <v>327</v>
      </c>
      <c r="B248" s="12" t="s">
        <v>328</v>
      </c>
      <c r="C248" s="189" t="s">
        <v>22</v>
      </c>
      <c r="D248" s="189"/>
      <c r="E248" s="189"/>
      <c r="F248" s="189">
        <v>1136.0999999999999</v>
      </c>
      <c r="G248" s="189"/>
      <c r="H248" s="189" t="s">
        <v>23</v>
      </c>
      <c r="I248" s="189"/>
      <c r="J248" s="4" t="s">
        <v>23</v>
      </c>
      <c r="K248" s="4">
        <v>1136.0999999999999</v>
      </c>
      <c r="L248" s="4" t="s">
        <v>23</v>
      </c>
      <c r="M248" s="4" t="s">
        <v>23</v>
      </c>
      <c r="N248" s="189" t="s">
        <v>24</v>
      </c>
      <c r="O248" s="189"/>
      <c r="P248" s="12" t="s">
        <v>325</v>
      </c>
      <c r="Q248" s="10">
        <v>2</v>
      </c>
      <c r="R248" s="41"/>
    </row>
    <row r="249" spans="1:18" ht="7.5" customHeight="1" x14ac:dyDescent="0.25">
      <c r="A249" s="12" t="s">
        <v>329</v>
      </c>
      <c r="B249" s="12" t="s">
        <v>330</v>
      </c>
      <c r="C249" s="189" t="s">
        <v>22</v>
      </c>
      <c r="D249" s="189"/>
      <c r="E249" s="189"/>
      <c r="F249" s="189">
        <v>1039.3</v>
      </c>
      <c r="G249" s="189"/>
      <c r="H249" s="189" t="s">
        <v>23</v>
      </c>
      <c r="I249" s="189"/>
      <c r="J249" s="4" t="s">
        <v>23</v>
      </c>
      <c r="K249" s="4">
        <v>1039.3</v>
      </c>
      <c r="L249" s="4" t="s">
        <v>23</v>
      </c>
      <c r="M249" s="4" t="s">
        <v>23</v>
      </c>
      <c r="N249" s="189" t="s">
        <v>24</v>
      </c>
      <c r="O249" s="189"/>
      <c r="P249" s="12" t="s">
        <v>325</v>
      </c>
      <c r="Q249" s="10">
        <v>2</v>
      </c>
      <c r="R249" s="41"/>
    </row>
    <row r="250" spans="1:18" ht="7.5" customHeight="1" x14ac:dyDescent="0.25">
      <c r="A250" s="12" t="s">
        <v>331</v>
      </c>
      <c r="B250" s="12" t="s">
        <v>332</v>
      </c>
      <c r="C250" s="189" t="s">
        <v>22</v>
      </c>
      <c r="D250" s="189"/>
      <c r="E250" s="189"/>
      <c r="F250" s="189">
        <v>1048.0999999999999</v>
      </c>
      <c r="G250" s="189"/>
      <c r="H250" s="189" t="s">
        <v>23</v>
      </c>
      <c r="I250" s="189"/>
      <c r="J250" s="4" t="s">
        <v>23</v>
      </c>
      <c r="K250" s="4">
        <v>1048.0999999999999</v>
      </c>
      <c r="L250" s="4" t="s">
        <v>23</v>
      </c>
      <c r="M250" s="4" t="s">
        <v>23</v>
      </c>
      <c r="N250" s="189" t="s">
        <v>24</v>
      </c>
      <c r="O250" s="189"/>
      <c r="P250" s="12" t="s">
        <v>325</v>
      </c>
      <c r="Q250" s="10">
        <v>2</v>
      </c>
      <c r="R250" s="41"/>
    </row>
    <row r="251" spans="1:18" ht="7.5" customHeight="1" x14ac:dyDescent="0.25">
      <c r="A251" s="12" t="s">
        <v>333</v>
      </c>
      <c r="B251" s="12" t="s">
        <v>334</v>
      </c>
      <c r="C251" s="189" t="s">
        <v>22</v>
      </c>
      <c r="D251" s="189"/>
      <c r="E251" s="189"/>
      <c r="F251" s="189">
        <v>1136.0999999999999</v>
      </c>
      <c r="G251" s="189"/>
      <c r="H251" s="189" t="s">
        <v>23</v>
      </c>
      <c r="I251" s="189"/>
      <c r="J251" s="4" t="s">
        <v>23</v>
      </c>
      <c r="K251" s="4">
        <v>1136.0999999999999</v>
      </c>
      <c r="L251" s="4" t="s">
        <v>23</v>
      </c>
      <c r="M251" s="4" t="s">
        <v>23</v>
      </c>
      <c r="N251" s="189" t="s">
        <v>24</v>
      </c>
      <c r="O251" s="189"/>
      <c r="P251" s="12" t="s">
        <v>325</v>
      </c>
      <c r="Q251" s="10">
        <v>2</v>
      </c>
      <c r="R251" s="41"/>
    </row>
    <row r="252" spans="1:18" ht="7.5" customHeight="1" x14ac:dyDescent="0.25">
      <c r="A252" s="12" t="s">
        <v>335</v>
      </c>
      <c r="B252" s="12" t="s">
        <v>336</v>
      </c>
      <c r="C252" s="189" t="s">
        <v>22</v>
      </c>
      <c r="D252" s="189"/>
      <c r="E252" s="189"/>
      <c r="F252" s="189">
        <v>968.1</v>
      </c>
      <c r="G252" s="189"/>
      <c r="H252" s="189" t="s">
        <v>23</v>
      </c>
      <c r="I252" s="189"/>
      <c r="J252" s="4" t="s">
        <v>23</v>
      </c>
      <c r="K252" s="4">
        <v>968.1</v>
      </c>
      <c r="L252" s="4" t="s">
        <v>23</v>
      </c>
      <c r="M252" s="4" t="s">
        <v>23</v>
      </c>
      <c r="N252" s="189" t="s">
        <v>24</v>
      </c>
      <c r="O252" s="189"/>
      <c r="P252" s="12" t="s">
        <v>325</v>
      </c>
      <c r="Q252" s="10">
        <v>2</v>
      </c>
      <c r="R252" s="41"/>
    </row>
    <row r="253" spans="1:18" ht="7.5" customHeight="1" x14ac:dyDescent="0.25">
      <c r="A253" s="12" t="s">
        <v>337</v>
      </c>
      <c r="B253" s="12" t="s">
        <v>338</v>
      </c>
      <c r="C253" s="189" t="s">
        <v>22</v>
      </c>
      <c r="D253" s="189"/>
      <c r="E253" s="189"/>
      <c r="F253" s="189">
        <v>992.6</v>
      </c>
      <c r="G253" s="189"/>
      <c r="H253" s="189" t="s">
        <v>23</v>
      </c>
      <c r="I253" s="189"/>
      <c r="J253" s="4" t="s">
        <v>23</v>
      </c>
      <c r="K253" s="4">
        <v>992.6</v>
      </c>
      <c r="L253" s="4" t="s">
        <v>23</v>
      </c>
      <c r="M253" s="4" t="s">
        <v>23</v>
      </c>
      <c r="N253" s="189" t="s">
        <v>24</v>
      </c>
      <c r="O253" s="189"/>
      <c r="P253" s="12" t="s">
        <v>325</v>
      </c>
      <c r="Q253" s="10">
        <v>2</v>
      </c>
      <c r="R253" s="41"/>
    </row>
    <row r="254" spans="1:18" ht="7.5" customHeight="1" x14ac:dyDescent="0.25">
      <c r="A254" s="12" t="s">
        <v>339</v>
      </c>
      <c r="B254" s="12" t="s">
        <v>340</v>
      </c>
      <c r="C254" s="189" t="s">
        <v>22</v>
      </c>
      <c r="D254" s="189"/>
      <c r="E254" s="189"/>
      <c r="F254" s="189">
        <v>1048.0999999999999</v>
      </c>
      <c r="G254" s="189"/>
      <c r="H254" s="189" t="s">
        <v>23</v>
      </c>
      <c r="I254" s="189"/>
      <c r="J254" s="4" t="s">
        <v>23</v>
      </c>
      <c r="K254" s="4">
        <v>1048.0999999999999</v>
      </c>
      <c r="L254" s="4" t="s">
        <v>23</v>
      </c>
      <c r="M254" s="4" t="s">
        <v>23</v>
      </c>
      <c r="N254" s="189" t="s">
        <v>24</v>
      </c>
      <c r="O254" s="189"/>
      <c r="P254" s="12" t="s">
        <v>325</v>
      </c>
      <c r="Q254" s="10">
        <v>2</v>
      </c>
      <c r="R254" s="41"/>
    </row>
    <row r="255" spans="1:18" ht="7.5" customHeight="1" x14ac:dyDescent="0.25">
      <c r="A255" s="12" t="s">
        <v>341</v>
      </c>
      <c r="B255" s="12" t="s">
        <v>342</v>
      </c>
      <c r="C255" s="189" t="s">
        <v>22</v>
      </c>
      <c r="D255" s="189"/>
      <c r="E255" s="189"/>
      <c r="F255" s="189">
        <v>960.1</v>
      </c>
      <c r="G255" s="189"/>
      <c r="H255" s="189" t="s">
        <v>23</v>
      </c>
      <c r="I255" s="189"/>
      <c r="J255" s="4" t="s">
        <v>23</v>
      </c>
      <c r="K255" s="4">
        <v>960.1</v>
      </c>
      <c r="L255" s="4" t="s">
        <v>23</v>
      </c>
      <c r="M255" s="4" t="s">
        <v>23</v>
      </c>
      <c r="N255" s="189" t="s">
        <v>24</v>
      </c>
      <c r="O255" s="189"/>
      <c r="P255" s="12" t="s">
        <v>325</v>
      </c>
      <c r="Q255" s="10">
        <v>2</v>
      </c>
      <c r="R255" s="41"/>
    </row>
    <row r="256" spans="1:18" ht="7.5" customHeight="1" x14ac:dyDescent="0.25">
      <c r="A256" s="12" t="s">
        <v>343</v>
      </c>
      <c r="B256" s="12" t="s">
        <v>344</v>
      </c>
      <c r="C256" s="189" t="s">
        <v>22</v>
      </c>
      <c r="D256" s="189"/>
      <c r="E256" s="189"/>
      <c r="F256" s="189">
        <v>1083.3</v>
      </c>
      <c r="G256" s="189"/>
      <c r="H256" s="189" t="s">
        <v>23</v>
      </c>
      <c r="I256" s="189"/>
      <c r="J256" s="4" t="s">
        <v>23</v>
      </c>
      <c r="K256" s="4">
        <v>1083.3</v>
      </c>
      <c r="L256" s="4" t="s">
        <v>23</v>
      </c>
      <c r="M256" s="4" t="s">
        <v>23</v>
      </c>
      <c r="N256" s="189" t="s">
        <v>24</v>
      </c>
      <c r="O256" s="189"/>
      <c r="P256" s="12" t="s">
        <v>325</v>
      </c>
      <c r="Q256" s="10">
        <v>1</v>
      </c>
      <c r="R256" s="41"/>
    </row>
    <row r="257" spans="1:18" ht="7.5" customHeight="1" x14ac:dyDescent="0.25">
      <c r="A257" s="12" t="s">
        <v>345</v>
      </c>
      <c r="B257" s="12" t="s">
        <v>346</v>
      </c>
      <c r="C257" s="189" t="s">
        <v>22</v>
      </c>
      <c r="D257" s="189"/>
      <c r="E257" s="189"/>
      <c r="F257" s="189">
        <v>1083.3</v>
      </c>
      <c r="G257" s="189"/>
      <c r="H257" s="189" t="s">
        <v>23</v>
      </c>
      <c r="I257" s="189"/>
      <c r="J257" s="4" t="s">
        <v>23</v>
      </c>
      <c r="K257" s="4">
        <v>1083.3</v>
      </c>
      <c r="L257" s="4" t="s">
        <v>23</v>
      </c>
      <c r="M257" s="4" t="s">
        <v>23</v>
      </c>
      <c r="N257" s="189" t="s">
        <v>24</v>
      </c>
      <c r="O257" s="189"/>
      <c r="P257" s="12" t="s">
        <v>325</v>
      </c>
      <c r="Q257" s="10">
        <v>1</v>
      </c>
      <c r="R257" s="41"/>
    </row>
    <row r="258" spans="1:18" ht="7.5" customHeight="1" x14ac:dyDescent="0.25">
      <c r="A258" s="12" t="s">
        <v>347</v>
      </c>
      <c r="B258" s="12" t="s">
        <v>348</v>
      </c>
      <c r="C258" s="189" t="s">
        <v>22</v>
      </c>
      <c r="D258" s="189"/>
      <c r="E258" s="189"/>
      <c r="F258" s="189">
        <v>1048.0999999999999</v>
      </c>
      <c r="G258" s="189"/>
      <c r="H258" s="189" t="s">
        <v>23</v>
      </c>
      <c r="I258" s="189"/>
      <c r="J258" s="4" t="s">
        <v>23</v>
      </c>
      <c r="K258" s="4">
        <v>1048.0999999999999</v>
      </c>
      <c r="L258" s="4" t="s">
        <v>23</v>
      </c>
      <c r="M258" s="4" t="s">
        <v>23</v>
      </c>
      <c r="N258" s="189" t="s">
        <v>24</v>
      </c>
      <c r="O258" s="189"/>
      <c r="P258" s="12" t="s">
        <v>325</v>
      </c>
      <c r="Q258" s="10">
        <v>2</v>
      </c>
      <c r="R258" s="41"/>
    </row>
    <row r="259" spans="1:18" ht="7.5" customHeight="1" x14ac:dyDescent="0.25">
      <c r="A259" s="12" t="s">
        <v>349</v>
      </c>
      <c r="B259" s="12" t="s">
        <v>350</v>
      </c>
      <c r="C259" s="189" t="s">
        <v>22</v>
      </c>
      <c r="D259" s="189"/>
      <c r="E259" s="189"/>
      <c r="F259" s="189">
        <v>1136.0999999999999</v>
      </c>
      <c r="G259" s="189"/>
      <c r="H259" s="189" t="s">
        <v>23</v>
      </c>
      <c r="I259" s="189"/>
      <c r="J259" s="4" t="s">
        <v>23</v>
      </c>
      <c r="K259" s="4">
        <v>1136.0999999999999</v>
      </c>
      <c r="L259" s="4" t="s">
        <v>23</v>
      </c>
      <c r="M259" s="4" t="s">
        <v>23</v>
      </c>
      <c r="N259" s="189" t="s">
        <v>24</v>
      </c>
      <c r="O259" s="189"/>
      <c r="P259" s="12" t="s">
        <v>325</v>
      </c>
      <c r="Q259" s="10">
        <v>2</v>
      </c>
      <c r="R259" s="41"/>
    </row>
    <row r="260" spans="1:18" ht="7.5" customHeight="1" x14ac:dyDescent="0.25">
      <c r="A260" s="12" t="s">
        <v>351</v>
      </c>
      <c r="B260" s="12" t="s">
        <v>352</v>
      </c>
      <c r="C260" s="189" t="s">
        <v>22</v>
      </c>
      <c r="D260" s="189"/>
      <c r="E260" s="189"/>
      <c r="F260" s="189">
        <v>1136.0999999999999</v>
      </c>
      <c r="G260" s="189"/>
      <c r="H260" s="189" t="s">
        <v>23</v>
      </c>
      <c r="I260" s="189"/>
      <c r="J260" s="4" t="s">
        <v>23</v>
      </c>
      <c r="K260" s="4">
        <v>1136.0999999999999</v>
      </c>
      <c r="L260" s="4" t="s">
        <v>23</v>
      </c>
      <c r="M260" s="4" t="s">
        <v>23</v>
      </c>
      <c r="N260" s="189" t="s">
        <v>24</v>
      </c>
      <c r="O260" s="189"/>
      <c r="P260" s="12" t="s">
        <v>325</v>
      </c>
      <c r="Q260" s="10">
        <v>2</v>
      </c>
      <c r="R260" s="41"/>
    </row>
    <row r="261" spans="1:18" ht="7.5" customHeight="1" x14ac:dyDescent="0.25">
      <c r="A261" s="12" t="s">
        <v>353</v>
      </c>
      <c r="B261" s="12" t="s">
        <v>354</v>
      </c>
      <c r="C261" s="189" t="s">
        <v>22</v>
      </c>
      <c r="D261" s="189"/>
      <c r="E261" s="189"/>
      <c r="F261" s="189">
        <v>2963.8</v>
      </c>
      <c r="G261" s="189"/>
      <c r="H261" s="189" t="s">
        <v>23</v>
      </c>
      <c r="I261" s="189"/>
      <c r="J261" s="4" t="s">
        <v>23</v>
      </c>
      <c r="K261" s="4">
        <v>2963.8</v>
      </c>
      <c r="L261" s="4" t="s">
        <v>23</v>
      </c>
      <c r="M261" s="4" t="s">
        <v>23</v>
      </c>
      <c r="N261" s="189" t="s">
        <v>24</v>
      </c>
      <c r="O261" s="189"/>
      <c r="P261" s="12" t="s">
        <v>325</v>
      </c>
      <c r="Q261" s="10">
        <v>6</v>
      </c>
      <c r="R261" s="41"/>
    </row>
    <row r="262" spans="1:18" ht="7.5" customHeight="1" x14ac:dyDescent="0.25">
      <c r="A262" s="12" t="s">
        <v>355</v>
      </c>
      <c r="B262" s="12" t="s">
        <v>356</v>
      </c>
      <c r="C262" s="189" t="s">
        <v>22</v>
      </c>
      <c r="D262" s="189"/>
      <c r="E262" s="189"/>
      <c r="F262" s="189">
        <v>200</v>
      </c>
      <c r="G262" s="189"/>
      <c r="H262" s="189" t="s">
        <v>23</v>
      </c>
      <c r="I262" s="189"/>
      <c r="J262" s="4" t="s">
        <v>23</v>
      </c>
      <c r="K262" s="4">
        <v>200</v>
      </c>
      <c r="L262" s="4" t="s">
        <v>23</v>
      </c>
      <c r="M262" s="4" t="s">
        <v>23</v>
      </c>
      <c r="N262" s="189" t="s">
        <v>24</v>
      </c>
      <c r="O262" s="189"/>
      <c r="P262" s="12" t="s">
        <v>326</v>
      </c>
      <c r="Q262" s="10">
        <v>2</v>
      </c>
      <c r="R262" s="41"/>
    </row>
    <row r="263" spans="1:18" ht="7.5" customHeight="1" x14ac:dyDescent="0.25">
      <c r="A263" s="12" t="s">
        <v>357</v>
      </c>
      <c r="B263" s="12" t="s">
        <v>358</v>
      </c>
      <c r="C263" s="189" t="s">
        <v>22</v>
      </c>
      <c r="D263" s="189"/>
      <c r="E263" s="189"/>
      <c r="F263" s="189">
        <v>200</v>
      </c>
      <c r="G263" s="189"/>
      <c r="H263" s="189" t="s">
        <v>23</v>
      </c>
      <c r="I263" s="189"/>
      <c r="J263" s="4" t="s">
        <v>23</v>
      </c>
      <c r="K263" s="4">
        <v>200</v>
      </c>
      <c r="L263" s="4" t="s">
        <v>23</v>
      </c>
      <c r="M263" s="4" t="s">
        <v>23</v>
      </c>
      <c r="N263" s="189" t="s">
        <v>24</v>
      </c>
      <c r="O263" s="189"/>
      <c r="P263" s="12" t="s">
        <v>326</v>
      </c>
      <c r="Q263" s="10">
        <v>2</v>
      </c>
      <c r="R263" s="41"/>
    </row>
    <row r="264" spans="1:18" ht="7.5" customHeight="1" x14ac:dyDescent="0.25">
      <c r="A264" s="12" t="s">
        <v>359</v>
      </c>
      <c r="B264" s="12" t="s">
        <v>360</v>
      </c>
      <c r="C264" s="189" t="s">
        <v>22</v>
      </c>
      <c r="D264" s="189"/>
      <c r="E264" s="189"/>
      <c r="F264" s="189">
        <v>200</v>
      </c>
      <c r="G264" s="189"/>
      <c r="H264" s="189" t="s">
        <v>23</v>
      </c>
      <c r="I264" s="189"/>
      <c r="J264" s="4" t="s">
        <v>23</v>
      </c>
      <c r="K264" s="4">
        <v>200</v>
      </c>
      <c r="L264" s="4" t="s">
        <v>23</v>
      </c>
      <c r="M264" s="4" t="s">
        <v>23</v>
      </c>
      <c r="N264" s="189" t="s">
        <v>24</v>
      </c>
      <c r="O264" s="189"/>
      <c r="P264" s="12" t="s">
        <v>326</v>
      </c>
      <c r="Q264" s="10">
        <v>2</v>
      </c>
      <c r="R264" s="41"/>
    </row>
    <row r="265" spans="1:18" ht="7.5" customHeight="1" x14ac:dyDescent="0.25">
      <c r="A265" s="12" t="s">
        <v>361</v>
      </c>
      <c r="B265" s="12" t="s">
        <v>362</v>
      </c>
      <c r="C265" s="189" t="s">
        <v>22</v>
      </c>
      <c r="D265" s="189"/>
      <c r="E265" s="189"/>
      <c r="F265" s="189">
        <v>200</v>
      </c>
      <c r="G265" s="189"/>
      <c r="H265" s="189" t="s">
        <v>23</v>
      </c>
      <c r="I265" s="189"/>
      <c r="J265" s="4" t="s">
        <v>23</v>
      </c>
      <c r="K265" s="4">
        <v>200</v>
      </c>
      <c r="L265" s="4" t="s">
        <v>23</v>
      </c>
      <c r="M265" s="4" t="s">
        <v>23</v>
      </c>
      <c r="N265" s="189" t="s">
        <v>24</v>
      </c>
      <c r="O265" s="189"/>
      <c r="P265" s="12" t="s">
        <v>326</v>
      </c>
      <c r="Q265" s="10">
        <v>2</v>
      </c>
      <c r="R265" s="41"/>
    </row>
    <row r="266" spans="1:18" ht="7.5" customHeight="1" x14ac:dyDescent="0.25">
      <c r="A266" s="12" t="s">
        <v>363</v>
      </c>
      <c r="B266" s="12" t="s">
        <v>364</v>
      </c>
      <c r="C266" s="189" t="s">
        <v>22</v>
      </c>
      <c r="D266" s="189"/>
      <c r="E266" s="189"/>
      <c r="F266" s="189">
        <v>200</v>
      </c>
      <c r="G266" s="189"/>
      <c r="H266" s="189" t="s">
        <v>23</v>
      </c>
      <c r="I266" s="189"/>
      <c r="J266" s="4" t="s">
        <v>23</v>
      </c>
      <c r="K266" s="4">
        <v>200</v>
      </c>
      <c r="L266" s="4" t="s">
        <v>23</v>
      </c>
      <c r="M266" s="4" t="s">
        <v>23</v>
      </c>
      <c r="N266" s="189" t="s">
        <v>24</v>
      </c>
      <c r="O266" s="189"/>
      <c r="P266" s="12" t="s">
        <v>326</v>
      </c>
      <c r="Q266" s="10">
        <v>2</v>
      </c>
      <c r="R266" s="41"/>
    </row>
    <row r="267" spans="1:18" ht="7.5" customHeight="1" x14ac:dyDescent="0.25">
      <c r="A267" s="12" t="s">
        <v>365</v>
      </c>
      <c r="B267" s="12" t="s">
        <v>366</v>
      </c>
      <c r="C267" s="189" t="s">
        <v>22</v>
      </c>
      <c r="D267" s="189"/>
      <c r="E267" s="189"/>
      <c r="F267" s="189">
        <v>200</v>
      </c>
      <c r="G267" s="189"/>
      <c r="H267" s="189" t="s">
        <v>23</v>
      </c>
      <c r="I267" s="189"/>
      <c r="J267" s="4" t="s">
        <v>23</v>
      </c>
      <c r="K267" s="4">
        <v>200</v>
      </c>
      <c r="L267" s="4" t="s">
        <v>23</v>
      </c>
      <c r="M267" s="4" t="s">
        <v>23</v>
      </c>
      <c r="N267" s="189" t="s">
        <v>24</v>
      </c>
      <c r="O267" s="189"/>
      <c r="P267" s="12" t="s">
        <v>326</v>
      </c>
      <c r="Q267" s="10">
        <v>2</v>
      </c>
      <c r="R267" s="41"/>
    </row>
    <row r="268" spans="1:18" ht="7.5" customHeight="1" x14ac:dyDescent="0.25">
      <c r="A268" s="12" t="s">
        <v>367</v>
      </c>
      <c r="B268" s="12" t="s">
        <v>368</v>
      </c>
      <c r="C268" s="189" t="s">
        <v>22</v>
      </c>
      <c r="D268" s="189"/>
      <c r="E268" s="189"/>
      <c r="F268" s="189">
        <v>200</v>
      </c>
      <c r="G268" s="189"/>
      <c r="H268" s="189" t="s">
        <v>23</v>
      </c>
      <c r="I268" s="189"/>
      <c r="J268" s="4" t="s">
        <v>23</v>
      </c>
      <c r="K268" s="4">
        <v>200</v>
      </c>
      <c r="L268" s="4" t="s">
        <v>23</v>
      </c>
      <c r="M268" s="4" t="s">
        <v>23</v>
      </c>
      <c r="N268" s="189" t="s">
        <v>24</v>
      </c>
      <c r="O268" s="189"/>
      <c r="P268" s="12" t="s">
        <v>326</v>
      </c>
      <c r="Q268" s="10">
        <v>2</v>
      </c>
      <c r="R268" s="41"/>
    </row>
    <row r="269" spans="1:18" ht="7.5" customHeight="1" x14ac:dyDescent="0.25">
      <c r="A269" s="12" t="s">
        <v>369</v>
      </c>
      <c r="B269" s="12" t="s">
        <v>370</v>
      </c>
      <c r="C269" s="189" t="s">
        <v>22</v>
      </c>
      <c r="D269" s="189"/>
      <c r="E269" s="189"/>
      <c r="F269" s="189">
        <v>200</v>
      </c>
      <c r="G269" s="189"/>
      <c r="H269" s="189" t="s">
        <v>23</v>
      </c>
      <c r="I269" s="189"/>
      <c r="J269" s="4" t="s">
        <v>23</v>
      </c>
      <c r="K269" s="4">
        <v>200</v>
      </c>
      <c r="L269" s="4" t="s">
        <v>23</v>
      </c>
      <c r="M269" s="4" t="s">
        <v>23</v>
      </c>
      <c r="N269" s="189" t="s">
        <v>24</v>
      </c>
      <c r="O269" s="189"/>
      <c r="P269" s="12" t="s">
        <v>326</v>
      </c>
      <c r="Q269" s="10">
        <v>2</v>
      </c>
      <c r="R269" s="41"/>
    </row>
    <row r="270" spans="1:18" ht="7.5" customHeight="1" x14ac:dyDescent="0.25">
      <c r="A270" s="12" t="s">
        <v>371</v>
      </c>
      <c r="B270" s="12" t="s">
        <v>372</v>
      </c>
      <c r="C270" s="189" t="s">
        <v>22</v>
      </c>
      <c r="D270" s="189"/>
      <c r="E270" s="189"/>
      <c r="F270" s="189">
        <v>200</v>
      </c>
      <c r="G270" s="189"/>
      <c r="H270" s="189" t="s">
        <v>23</v>
      </c>
      <c r="I270" s="189"/>
      <c r="J270" s="4" t="s">
        <v>23</v>
      </c>
      <c r="K270" s="4">
        <v>200</v>
      </c>
      <c r="L270" s="4" t="s">
        <v>23</v>
      </c>
      <c r="M270" s="4" t="s">
        <v>23</v>
      </c>
      <c r="N270" s="189" t="s">
        <v>24</v>
      </c>
      <c r="O270" s="189"/>
      <c r="P270" s="12" t="s">
        <v>326</v>
      </c>
      <c r="Q270" s="10">
        <v>2</v>
      </c>
      <c r="R270" s="41"/>
    </row>
    <row r="271" spans="1:18" ht="7.5" customHeight="1" x14ac:dyDescent="0.25">
      <c r="A271" s="12" t="s">
        <v>373</v>
      </c>
      <c r="B271" s="12" t="s">
        <v>374</v>
      </c>
      <c r="C271" s="189" t="s">
        <v>22</v>
      </c>
      <c r="D271" s="189"/>
      <c r="E271" s="189"/>
      <c r="F271" s="189">
        <v>200</v>
      </c>
      <c r="G271" s="189"/>
      <c r="H271" s="189" t="s">
        <v>23</v>
      </c>
      <c r="I271" s="189"/>
      <c r="J271" s="4" t="s">
        <v>23</v>
      </c>
      <c r="K271" s="4">
        <v>200</v>
      </c>
      <c r="L271" s="4" t="s">
        <v>23</v>
      </c>
      <c r="M271" s="4" t="s">
        <v>23</v>
      </c>
      <c r="N271" s="189" t="s">
        <v>24</v>
      </c>
      <c r="O271" s="189"/>
      <c r="P271" s="12" t="s">
        <v>326</v>
      </c>
      <c r="Q271" s="10">
        <v>2</v>
      </c>
      <c r="R271" s="41"/>
    </row>
    <row r="272" spans="1:18" ht="7.5" customHeight="1" x14ac:dyDescent="0.25">
      <c r="A272" s="12" t="s">
        <v>375</v>
      </c>
      <c r="B272" s="12" t="s">
        <v>376</v>
      </c>
      <c r="C272" s="189" t="s">
        <v>22</v>
      </c>
      <c r="D272" s="189"/>
      <c r="E272" s="189"/>
      <c r="F272" s="189">
        <v>200</v>
      </c>
      <c r="G272" s="189"/>
      <c r="H272" s="189" t="s">
        <v>23</v>
      </c>
      <c r="I272" s="189"/>
      <c r="J272" s="4" t="s">
        <v>23</v>
      </c>
      <c r="K272" s="4">
        <v>200</v>
      </c>
      <c r="L272" s="4" t="s">
        <v>23</v>
      </c>
      <c r="M272" s="4" t="s">
        <v>23</v>
      </c>
      <c r="N272" s="189" t="s">
        <v>24</v>
      </c>
      <c r="O272" s="189"/>
      <c r="P272" s="12" t="s">
        <v>326</v>
      </c>
      <c r="Q272" s="10">
        <v>2</v>
      </c>
      <c r="R272" s="41"/>
    </row>
    <row r="273" spans="1:25" ht="7.5" customHeight="1" x14ac:dyDescent="0.25">
      <c r="A273" s="12" t="s">
        <v>377</v>
      </c>
      <c r="B273" s="12" t="s">
        <v>378</v>
      </c>
      <c r="C273" s="189" t="s">
        <v>22</v>
      </c>
      <c r="D273" s="189"/>
      <c r="E273" s="189"/>
      <c r="F273" s="189">
        <v>200</v>
      </c>
      <c r="G273" s="189"/>
      <c r="H273" s="189" t="s">
        <v>23</v>
      </c>
      <c r="I273" s="189"/>
      <c r="J273" s="4" t="s">
        <v>23</v>
      </c>
      <c r="K273" s="4">
        <v>200</v>
      </c>
      <c r="L273" s="4" t="s">
        <v>23</v>
      </c>
      <c r="M273" s="4" t="s">
        <v>23</v>
      </c>
      <c r="N273" s="189" t="s">
        <v>24</v>
      </c>
      <c r="O273" s="189"/>
      <c r="P273" s="12" t="s">
        <v>326</v>
      </c>
      <c r="Q273" s="10">
        <v>2</v>
      </c>
      <c r="R273" s="41"/>
    </row>
    <row r="274" spans="1:25" ht="7.5" customHeight="1" x14ac:dyDescent="0.25">
      <c r="A274" s="12" t="s">
        <v>379</v>
      </c>
      <c r="B274" s="12" t="s">
        <v>380</v>
      </c>
      <c r="C274" s="189" t="s">
        <v>22</v>
      </c>
      <c r="D274" s="189"/>
      <c r="E274" s="189"/>
      <c r="F274" s="189">
        <v>200</v>
      </c>
      <c r="G274" s="189"/>
      <c r="H274" s="189" t="s">
        <v>23</v>
      </c>
      <c r="I274" s="189"/>
      <c r="J274" s="4" t="s">
        <v>23</v>
      </c>
      <c r="K274" s="4">
        <v>200</v>
      </c>
      <c r="L274" s="4" t="s">
        <v>23</v>
      </c>
      <c r="M274" s="4" t="s">
        <v>23</v>
      </c>
      <c r="N274" s="189" t="s">
        <v>24</v>
      </c>
      <c r="O274" s="189"/>
      <c r="P274" s="12" t="s">
        <v>326</v>
      </c>
      <c r="Q274" s="10">
        <v>2</v>
      </c>
      <c r="R274" s="41"/>
    </row>
    <row r="275" spans="1:25" ht="7.5" customHeight="1" x14ac:dyDescent="0.25">
      <c r="A275" s="12" t="s">
        <v>381</v>
      </c>
      <c r="B275" s="12" t="s">
        <v>382</v>
      </c>
      <c r="C275" s="189" t="s">
        <v>22</v>
      </c>
      <c r="D275" s="189"/>
      <c r="E275" s="189"/>
      <c r="F275" s="189">
        <v>200</v>
      </c>
      <c r="G275" s="189"/>
      <c r="H275" s="189" t="s">
        <v>23</v>
      </c>
      <c r="I275" s="189"/>
      <c r="J275" s="4" t="s">
        <v>23</v>
      </c>
      <c r="K275" s="4">
        <v>200</v>
      </c>
      <c r="L275" s="4" t="s">
        <v>23</v>
      </c>
      <c r="M275" s="4" t="s">
        <v>23</v>
      </c>
      <c r="N275" s="189" t="s">
        <v>24</v>
      </c>
      <c r="O275" s="189"/>
      <c r="P275" s="12" t="s">
        <v>326</v>
      </c>
      <c r="Q275" s="10">
        <v>2</v>
      </c>
      <c r="R275" s="41"/>
    </row>
    <row r="276" spans="1:25" x14ac:dyDescent="0.25">
      <c r="A276" s="4">
        <v>12</v>
      </c>
      <c r="B276" s="197" t="s">
        <v>383</v>
      </c>
      <c r="C276" s="197"/>
      <c r="D276" s="197"/>
      <c r="E276" s="197"/>
      <c r="F276" s="197"/>
      <c r="G276" s="197"/>
      <c r="H276" s="197"/>
      <c r="I276" s="197"/>
      <c r="J276" s="197"/>
      <c r="K276" s="197"/>
      <c r="L276" s="197"/>
      <c r="M276" s="197"/>
      <c r="N276" s="197"/>
      <c r="O276" s="197"/>
      <c r="P276" s="197"/>
      <c r="Q276" s="197"/>
      <c r="R276" s="41"/>
    </row>
    <row r="277" spans="1:25" x14ac:dyDescent="0.25">
      <c r="A277" s="4" t="s">
        <v>384</v>
      </c>
      <c r="B277" s="5" t="s">
        <v>18</v>
      </c>
      <c r="C277" s="189" t="s">
        <v>19</v>
      </c>
      <c r="D277" s="189"/>
      <c r="E277" s="189"/>
      <c r="F277" s="189"/>
      <c r="G277" s="189"/>
      <c r="H277" s="189"/>
      <c r="I277" s="189"/>
      <c r="J277" s="189"/>
      <c r="K277" s="189"/>
      <c r="L277" s="189"/>
      <c r="M277" s="189"/>
      <c r="N277" s="189"/>
      <c r="O277" s="189"/>
      <c r="P277" s="189"/>
      <c r="Q277" s="189"/>
      <c r="R277" s="41"/>
    </row>
    <row r="278" spans="1:25" ht="33" customHeight="1" x14ac:dyDescent="0.25">
      <c r="A278" s="12" t="s">
        <v>385</v>
      </c>
      <c r="B278" s="12" t="s">
        <v>780</v>
      </c>
      <c r="C278" s="189" t="s">
        <v>22</v>
      </c>
      <c r="D278" s="189"/>
      <c r="E278" s="189"/>
      <c r="F278" s="189">
        <v>46740</v>
      </c>
      <c r="G278" s="189"/>
      <c r="H278" s="189" t="s">
        <v>23</v>
      </c>
      <c r="I278" s="189"/>
      <c r="J278" s="4">
        <v>40000</v>
      </c>
      <c r="K278" s="4">
        <v>6740</v>
      </c>
      <c r="L278" s="4" t="s">
        <v>23</v>
      </c>
      <c r="M278" s="4" t="s">
        <v>23</v>
      </c>
      <c r="N278" s="189" t="s">
        <v>24</v>
      </c>
      <c r="O278" s="189"/>
      <c r="P278" s="12" t="s">
        <v>386</v>
      </c>
      <c r="Q278" s="10">
        <v>4</v>
      </c>
      <c r="R278" s="41"/>
    </row>
    <row r="279" spans="1:25" s="71" customFormat="1" ht="8.25" customHeight="1" x14ac:dyDescent="0.25">
      <c r="A279" s="62" t="s">
        <v>387</v>
      </c>
      <c r="B279" s="62" t="s">
        <v>388</v>
      </c>
      <c r="C279" s="198" t="s">
        <v>22</v>
      </c>
      <c r="D279" s="198"/>
      <c r="E279" s="198"/>
      <c r="F279" s="198">
        <v>15150</v>
      </c>
      <c r="G279" s="198"/>
      <c r="H279" s="198" t="s">
        <v>23</v>
      </c>
      <c r="I279" s="198"/>
      <c r="J279" s="73">
        <v>15000</v>
      </c>
      <c r="K279" s="73">
        <v>150</v>
      </c>
      <c r="L279" s="73" t="s">
        <v>23</v>
      </c>
      <c r="M279" s="73" t="s">
        <v>23</v>
      </c>
      <c r="N279" s="198" t="s">
        <v>24</v>
      </c>
      <c r="O279" s="198"/>
      <c r="P279" s="62" t="s">
        <v>386</v>
      </c>
      <c r="Q279" s="68">
        <v>1</v>
      </c>
      <c r="R279" s="69"/>
      <c r="S279" s="70"/>
      <c r="T279" s="70"/>
      <c r="U279" s="70"/>
      <c r="V279" s="70"/>
      <c r="W279" s="70"/>
      <c r="X279" s="70"/>
      <c r="Y279" s="70"/>
    </row>
    <row r="280" spans="1:25" s="71" customFormat="1" ht="8.25" customHeight="1" x14ac:dyDescent="0.25">
      <c r="A280" s="62" t="s">
        <v>389</v>
      </c>
      <c r="B280" s="62" t="s">
        <v>390</v>
      </c>
      <c r="C280" s="198" t="s">
        <v>22</v>
      </c>
      <c r="D280" s="198"/>
      <c r="E280" s="198"/>
      <c r="F280" s="198">
        <v>25250</v>
      </c>
      <c r="G280" s="198"/>
      <c r="H280" s="198" t="s">
        <v>23</v>
      </c>
      <c r="I280" s="198"/>
      <c r="J280" s="73">
        <v>25000</v>
      </c>
      <c r="K280" s="73">
        <v>250</v>
      </c>
      <c r="L280" s="73" t="s">
        <v>23</v>
      </c>
      <c r="M280" s="73" t="s">
        <v>23</v>
      </c>
      <c r="N280" s="198" t="s">
        <v>24</v>
      </c>
      <c r="O280" s="198"/>
      <c r="P280" s="62" t="s">
        <v>386</v>
      </c>
      <c r="Q280" s="68">
        <v>1</v>
      </c>
      <c r="R280" s="69"/>
      <c r="S280" s="70"/>
      <c r="T280" s="70"/>
      <c r="U280" s="70"/>
      <c r="V280" s="70"/>
      <c r="W280" s="70"/>
      <c r="X280" s="70"/>
      <c r="Y280" s="70"/>
    </row>
    <row r="281" spans="1:25" s="71" customFormat="1" ht="8.25" customHeight="1" x14ac:dyDescent="0.25">
      <c r="A281" s="62" t="s">
        <v>391</v>
      </c>
      <c r="B281" s="62" t="s">
        <v>392</v>
      </c>
      <c r="C281" s="198" t="s">
        <v>22</v>
      </c>
      <c r="D281" s="198"/>
      <c r="E281" s="198"/>
      <c r="F281" s="198">
        <v>3170</v>
      </c>
      <c r="G281" s="198"/>
      <c r="H281" s="198" t="s">
        <v>23</v>
      </c>
      <c r="I281" s="198"/>
      <c r="J281" s="73" t="s">
        <v>23</v>
      </c>
      <c r="K281" s="73">
        <v>3170</v>
      </c>
      <c r="L281" s="73" t="s">
        <v>23</v>
      </c>
      <c r="M281" s="73" t="s">
        <v>23</v>
      </c>
      <c r="N281" s="198" t="s">
        <v>24</v>
      </c>
      <c r="O281" s="198"/>
      <c r="P281" s="62" t="s">
        <v>386</v>
      </c>
      <c r="Q281" s="68">
        <v>1</v>
      </c>
      <c r="R281" s="69"/>
      <c r="S281" s="70"/>
      <c r="T281" s="70"/>
      <c r="U281" s="70"/>
      <c r="V281" s="70"/>
      <c r="W281" s="70"/>
      <c r="X281" s="70"/>
      <c r="Y281" s="70"/>
    </row>
    <row r="282" spans="1:25" s="71" customFormat="1" ht="8.25" customHeight="1" x14ac:dyDescent="0.25">
      <c r="A282" s="62" t="s">
        <v>393</v>
      </c>
      <c r="B282" s="62" t="s">
        <v>394</v>
      </c>
      <c r="C282" s="198" t="s">
        <v>22</v>
      </c>
      <c r="D282" s="198"/>
      <c r="E282" s="198"/>
      <c r="F282" s="198">
        <v>3170</v>
      </c>
      <c r="G282" s="198"/>
      <c r="H282" s="198" t="s">
        <v>23</v>
      </c>
      <c r="I282" s="198"/>
      <c r="J282" s="73" t="s">
        <v>23</v>
      </c>
      <c r="K282" s="73">
        <v>3170</v>
      </c>
      <c r="L282" s="73" t="s">
        <v>23</v>
      </c>
      <c r="M282" s="73" t="s">
        <v>23</v>
      </c>
      <c r="N282" s="198" t="s">
        <v>24</v>
      </c>
      <c r="O282" s="198"/>
      <c r="P282" s="62" t="s">
        <v>386</v>
      </c>
      <c r="Q282" s="68">
        <v>1</v>
      </c>
      <c r="R282" s="69"/>
      <c r="S282" s="70"/>
      <c r="T282" s="70"/>
      <c r="U282" s="70"/>
      <c r="V282" s="70"/>
      <c r="W282" s="70"/>
      <c r="X282" s="70"/>
      <c r="Y282" s="70"/>
    </row>
    <row r="283" spans="1:25" x14ac:dyDescent="0.25">
      <c r="A283" s="4">
        <v>13</v>
      </c>
      <c r="B283" s="197" t="s">
        <v>395</v>
      </c>
      <c r="C283" s="197"/>
      <c r="D283" s="197"/>
      <c r="E283" s="197"/>
      <c r="F283" s="197"/>
      <c r="G283" s="197"/>
      <c r="H283" s="197"/>
      <c r="I283" s="197"/>
      <c r="J283" s="197"/>
      <c r="K283" s="197"/>
      <c r="L283" s="197"/>
      <c r="M283" s="197"/>
      <c r="N283" s="197"/>
      <c r="O283" s="197"/>
      <c r="P283" s="197"/>
      <c r="Q283" s="197"/>
      <c r="R283" s="41"/>
    </row>
    <row r="284" spans="1:25" x14ac:dyDescent="0.25">
      <c r="A284" s="4" t="s">
        <v>396</v>
      </c>
      <c r="B284" s="5" t="s">
        <v>18</v>
      </c>
      <c r="C284" s="189" t="s">
        <v>19</v>
      </c>
      <c r="D284" s="189"/>
      <c r="E284" s="189"/>
      <c r="F284" s="189"/>
      <c r="G284" s="189"/>
      <c r="H284" s="189"/>
      <c r="I284" s="189"/>
      <c r="J284" s="189"/>
      <c r="K284" s="189"/>
      <c r="L284" s="189"/>
      <c r="M284" s="189"/>
      <c r="N284" s="189"/>
      <c r="O284" s="189"/>
      <c r="P284" s="189"/>
      <c r="Q284" s="189"/>
      <c r="R284" s="41"/>
    </row>
    <row r="285" spans="1:25" ht="34.5" customHeight="1" x14ac:dyDescent="0.25">
      <c r="A285" s="12" t="s">
        <v>397</v>
      </c>
      <c r="B285" s="12" t="s">
        <v>781</v>
      </c>
      <c r="C285" s="189" t="s">
        <v>22</v>
      </c>
      <c r="D285" s="189"/>
      <c r="E285" s="189"/>
      <c r="F285" s="189">
        <v>2400</v>
      </c>
      <c r="G285" s="189"/>
      <c r="H285" s="189" t="s">
        <v>23</v>
      </c>
      <c r="I285" s="189"/>
      <c r="J285" s="4">
        <v>2280</v>
      </c>
      <c r="K285" s="4">
        <v>120</v>
      </c>
      <c r="L285" s="4" t="s">
        <v>23</v>
      </c>
      <c r="M285" s="4" t="s">
        <v>23</v>
      </c>
      <c r="N285" s="189" t="s">
        <v>24</v>
      </c>
      <c r="O285" s="189"/>
      <c r="P285" s="12" t="s">
        <v>398</v>
      </c>
      <c r="Q285" s="10">
        <v>2</v>
      </c>
      <c r="R285" s="41"/>
    </row>
    <row r="286" spans="1:25" ht="7.5" customHeight="1" x14ac:dyDescent="0.25">
      <c r="A286" s="12" t="s">
        <v>399</v>
      </c>
      <c r="B286" s="12" t="s">
        <v>400</v>
      </c>
      <c r="C286" s="189" t="s">
        <v>22</v>
      </c>
      <c r="D286" s="189"/>
      <c r="E286" s="189"/>
      <c r="F286" s="189">
        <v>1200</v>
      </c>
      <c r="G286" s="189"/>
      <c r="H286" s="189" t="s">
        <v>23</v>
      </c>
      <c r="I286" s="189"/>
      <c r="J286" s="4">
        <v>1140</v>
      </c>
      <c r="K286" s="4">
        <v>60</v>
      </c>
      <c r="L286" s="4" t="s">
        <v>23</v>
      </c>
      <c r="M286" s="4" t="s">
        <v>23</v>
      </c>
      <c r="N286" s="189" t="s">
        <v>24</v>
      </c>
      <c r="O286" s="189"/>
      <c r="P286" s="12" t="s">
        <v>398</v>
      </c>
      <c r="Q286" s="10">
        <v>1</v>
      </c>
      <c r="R286" s="41"/>
    </row>
    <row r="287" spans="1:25" ht="7.5" customHeight="1" x14ac:dyDescent="0.25">
      <c r="A287" s="12" t="s">
        <v>399</v>
      </c>
      <c r="B287" s="12" t="s">
        <v>401</v>
      </c>
      <c r="C287" s="189" t="s">
        <v>22</v>
      </c>
      <c r="D287" s="189"/>
      <c r="E287" s="189"/>
      <c r="F287" s="189">
        <v>1200</v>
      </c>
      <c r="G287" s="189"/>
      <c r="H287" s="189" t="s">
        <v>23</v>
      </c>
      <c r="I287" s="189"/>
      <c r="J287" s="4">
        <v>1140</v>
      </c>
      <c r="K287" s="4">
        <v>60</v>
      </c>
      <c r="L287" s="4" t="s">
        <v>23</v>
      </c>
      <c r="M287" s="4" t="s">
        <v>23</v>
      </c>
      <c r="N287" s="189" t="s">
        <v>24</v>
      </c>
      <c r="O287" s="189"/>
      <c r="P287" s="12" t="s">
        <v>398</v>
      </c>
      <c r="Q287" s="10">
        <v>1</v>
      </c>
      <c r="R287" s="41"/>
    </row>
    <row r="288" spans="1:25" x14ac:dyDescent="0.25">
      <c r="A288" s="12"/>
      <c r="B288" s="12" t="s">
        <v>402</v>
      </c>
      <c r="C288" s="189" t="s">
        <v>30</v>
      </c>
      <c r="D288" s="189"/>
      <c r="E288" s="189"/>
      <c r="F288" s="194">
        <v>108807.2</v>
      </c>
      <c r="G288" s="194"/>
      <c r="H288" s="189" t="s">
        <v>23</v>
      </c>
      <c r="I288" s="189"/>
      <c r="J288" s="7">
        <v>48169.4</v>
      </c>
      <c r="K288" s="7">
        <v>60637.8</v>
      </c>
      <c r="L288" s="4" t="s">
        <v>23</v>
      </c>
      <c r="M288" s="4" t="s">
        <v>23</v>
      </c>
      <c r="N288" s="189" t="s">
        <v>403</v>
      </c>
      <c r="O288" s="189"/>
      <c r="P288" s="4" t="s">
        <v>403</v>
      </c>
      <c r="Q288" s="10" t="s">
        <v>403</v>
      </c>
      <c r="R288" s="41"/>
    </row>
    <row r="289" spans="1:25" ht="27" customHeight="1" x14ac:dyDescent="0.25">
      <c r="A289" s="189" t="s">
        <v>0</v>
      </c>
      <c r="B289" s="189" t="s">
        <v>1</v>
      </c>
      <c r="C289" s="189" t="s">
        <v>2</v>
      </c>
      <c r="D289" s="205" t="s">
        <v>3</v>
      </c>
      <c r="E289" s="205"/>
      <c r="F289" s="189" t="s">
        <v>4</v>
      </c>
      <c r="G289" s="189"/>
      <c r="H289" s="189"/>
      <c r="I289" s="189"/>
      <c r="J289" s="189"/>
      <c r="K289" s="189"/>
      <c r="L289" s="189"/>
      <c r="M289" s="189"/>
      <c r="N289" s="189"/>
      <c r="O289" s="189" t="s">
        <v>5</v>
      </c>
      <c r="P289" s="189"/>
      <c r="Q289" s="189" t="s">
        <v>6</v>
      </c>
      <c r="R289" s="189"/>
      <c r="S289" s="189"/>
      <c r="T289" s="22"/>
    </row>
    <row r="290" spans="1:25" x14ac:dyDescent="0.25">
      <c r="A290" s="189"/>
      <c r="B290" s="189"/>
      <c r="C290" s="189"/>
      <c r="D290" s="205"/>
      <c r="E290" s="205"/>
      <c r="F290" s="205" t="s">
        <v>7</v>
      </c>
      <c r="G290" s="205"/>
      <c r="H290" s="205"/>
      <c r="I290" s="205" t="s">
        <v>8</v>
      </c>
      <c r="J290" s="205"/>
      <c r="K290" s="205" t="s">
        <v>9</v>
      </c>
      <c r="L290" s="205" t="s">
        <v>10</v>
      </c>
      <c r="M290" s="205" t="s">
        <v>11</v>
      </c>
      <c r="N290" s="205"/>
      <c r="O290" s="189"/>
      <c r="P290" s="189"/>
      <c r="Q290" s="189"/>
      <c r="R290" s="189"/>
      <c r="S290" s="189"/>
      <c r="T290" s="41"/>
    </row>
    <row r="291" spans="1:25" x14ac:dyDescent="0.25">
      <c r="A291" s="189"/>
      <c r="B291" s="189"/>
      <c r="C291" s="189"/>
      <c r="D291" s="205"/>
      <c r="E291" s="205"/>
      <c r="F291" s="205"/>
      <c r="G291" s="205"/>
      <c r="H291" s="205"/>
      <c r="I291" s="205"/>
      <c r="J291" s="205"/>
      <c r="K291" s="205"/>
      <c r="L291" s="205"/>
      <c r="M291" s="205"/>
      <c r="N291" s="205"/>
      <c r="O291" s="189"/>
      <c r="P291" s="189"/>
      <c r="Q291" s="189" t="s">
        <v>12</v>
      </c>
      <c r="R291" s="189"/>
      <c r="S291" s="17" t="s">
        <v>13</v>
      </c>
      <c r="T291" s="41"/>
    </row>
    <row r="292" spans="1:25" x14ac:dyDescent="0.25">
      <c r="A292" s="4">
        <v>1</v>
      </c>
      <c r="B292" s="4">
        <v>2</v>
      </c>
      <c r="C292" s="4">
        <v>3</v>
      </c>
      <c r="D292" s="189">
        <v>4</v>
      </c>
      <c r="E292" s="189"/>
      <c r="F292" s="189">
        <v>5</v>
      </c>
      <c r="G292" s="189"/>
      <c r="H292" s="189"/>
      <c r="I292" s="189">
        <v>6</v>
      </c>
      <c r="J292" s="189"/>
      <c r="K292" s="4">
        <v>7</v>
      </c>
      <c r="L292" s="4">
        <v>8</v>
      </c>
      <c r="M292" s="189">
        <v>9</v>
      </c>
      <c r="N292" s="189"/>
      <c r="O292" s="189">
        <v>10</v>
      </c>
      <c r="P292" s="189"/>
      <c r="Q292" s="189">
        <v>11</v>
      </c>
      <c r="R292" s="189"/>
      <c r="S292" s="17">
        <v>12</v>
      </c>
      <c r="T292" s="22"/>
    </row>
    <row r="293" spans="1:25" x14ac:dyDescent="0.25">
      <c r="A293" s="4"/>
      <c r="B293" s="197" t="s">
        <v>409</v>
      </c>
      <c r="C293" s="197"/>
      <c r="D293" s="197"/>
      <c r="E293" s="197"/>
      <c r="F293" s="197"/>
      <c r="G293" s="197"/>
      <c r="H293" s="197"/>
      <c r="I293" s="197"/>
      <c r="J293" s="197"/>
      <c r="K293" s="197"/>
      <c r="L293" s="197"/>
      <c r="M293" s="197"/>
      <c r="N293" s="197"/>
      <c r="O293" s="197"/>
      <c r="P293" s="197"/>
      <c r="Q293" s="197"/>
      <c r="R293" s="197"/>
      <c r="S293" s="197"/>
      <c r="T293" s="22"/>
    </row>
    <row r="294" spans="1:25" x14ac:dyDescent="0.25">
      <c r="A294" s="4">
        <v>1</v>
      </c>
      <c r="B294" s="197" t="s">
        <v>410</v>
      </c>
      <c r="C294" s="197"/>
      <c r="D294" s="197"/>
      <c r="E294" s="197"/>
      <c r="F294" s="197"/>
      <c r="G294" s="197"/>
      <c r="H294" s="197"/>
      <c r="I294" s="197"/>
      <c r="J294" s="197"/>
      <c r="K294" s="197"/>
      <c r="L294" s="197"/>
      <c r="M294" s="197"/>
      <c r="N294" s="197"/>
      <c r="O294" s="197"/>
      <c r="P294" s="197"/>
      <c r="Q294" s="197"/>
      <c r="R294" s="197"/>
      <c r="S294" s="197"/>
      <c r="T294" s="22"/>
    </row>
    <row r="295" spans="1:25" x14ac:dyDescent="0.25">
      <c r="A295" s="4" t="s">
        <v>17</v>
      </c>
      <c r="B295" s="4" t="s">
        <v>18</v>
      </c>
      <c r="C295" s="189" t="s">
        <v>19</v>
      </c>
      <c r="D295" s="189"/>
      <c r="E295" s="189"/>
      <c r="F295" s="189"/>
      <c r="G295" s="189"/>
      <c r="H295" s="189"/>
      <c r="I295" s="189"/>
      <c r="J295" s="189"/>
      <c r="K295" s="189"/>
      <c r="L295" s="189"/>
      <c r="M295" s="189"/>
      <c r="N295" s="189"/>
      <c r="O295" s="189"/>
      <c r="P295" s="189"/>
      <c r="Q295" s="189"/>
      <c r="R295" s="189"/>
      <c r="S295" s="189"/>
      <c r="T295" s="22"/>
    </row>
    <row r="296" spans="1:25" ht="39" customHeight="1" x14ac:dyDescent="0.25">
      <c r="A296" s="12" t="s">
        <v>20</v>
      </c>
      <c r="B296" s="12" t="s">
        <v>782</v>
      </c>
      <c r="C296" s="189" t="s">
        <v>30</v>
      </c>
      <c r="D296" s="189"/>
      <c r="E296" s="194">
        <v>26375.200000000001</v>
      </c>
      <c r="F296" s="194"/>
      <c r="G296" s="189">
        <v>7503.3</v>
      </c>
      <c r="H296" s="189"/>
      <c r="I296" s="189"/>
      <c r="J296" s="194">
        <v>9414.2000000000007</v>
      </c>
      <c r="K296" s="194">
        <v>5000</v>
      </c>
      <c r="L296" s="189" t="s">
        <v>23</v>
      </c>
      <c r="M296" s="194">
        <v>4457.7</v>
      </c>
      <c r="N296" s="194"/>
      <c r="O296" s="51" t="s">
        <v>411</v>
      </c>
      <c r="P296" s="53"/>
      <c r="Q296" s="54"/>
      <c r="R296" s="42" t="s">
        <v>412</v>
      </c>
      <c r="S296" s="17">
        <v>3</v>
      </c>
      <c r="T296" s="41"/>
    </row>
    <row r="297" spans="1:25" ht="52.5" x14ac:dyDescent="0.25">
      <c r="A297" s="13"/>
      <c r="B297" s="13"/>
      <c r="C297" s="189"/>
      <c r="D297" s="189"/>
      <c r="E297" s="194"/>
      <c r="F297" s="194"/>
      <c r="G297" s="189"/>
      <c r="H297" s="189"/>
      <c r="I297" s="189"/>
      <c r="J297" s="194"/>
      <c r="K297" s="194"/>
      <c r="L297" s="189"/>
      <c r="M297" s="194"/>
      <c r="N297" s="194"/>
      <c r="O297" s="52"/>
      <c r="P297" s="53"/>
      <c r="Q297" s="54"/>
      <c r="R297" s="42" t="s">
        <v>413</v>
      </c>
      <c r="S297" s="17">
        <v>11</v>
      </c>
      <c r="T297" s="41"/>
    </row>
    <row r="298" spans="1:25" s="71" customFormat="1" ht="9" customHeight="1" x14ac:dyDescent="0.25">
      <c r="A298" s="62" t="s">
        <v>34</v>
      </c>
      <c r="B298" s="62" t="s">
        <v>414</v>
      </c>
      <c r="C298" s="198" t="s">
        <v>30</v>
      </c>
      <c r="D298" s="198"/>
      <c r="E298" s="199">
        <v>5715.7</v>
      </c>
      <c r="F298" s="199"/>
      <c r="G298" s="198">
        <v>2180.6</v>
      </c>
      <c r="H298" s="198"/>
      <c r="I298" s="198"/>
      <c r="J298" s="66">
        <v>475.6</v>
      </c>
      <c r="K298" s="66">
        <v>1281.9000000000001</v>
      </c>
      <c r="L298" s="73" t="s">
        <v>23</v>
      </c>
      <c r="M298" s="199">
        <v>1777.6</v>
      </c>
      <c r="N298" s="199"/>
      <c r="O298" s="64" t="s">
        <v>411</v>
      </c>
      <c r="P298" s="79"/>
      <c r="Q298" s="65"/>
      <c r="R298" s="79" t="s">
        <v>412</v>
      </c>
      <c r="S298" s="80">
        <v>3</v>
      </c>
      <c r="T298" s="69"/>
      <c r="U298" s="70"/>
      <c r="V298" s="70"/>
      <c r="W298" s="70"/>
      <c r="X298" s="70"/>
      <c r="Y298" s="70"/>
    </row>
    <row r="299" spans="1:25" s="71" customFormat="1" ht="9" customHeight="1" x14ac:dyDescent="0.25">
      <c r="A299" s="62" t="s">
        <v>36</v>
      </c>
      <c r="B299" s="62" t="s">
        <v>415</v>
      </c>
      <c r="C299" s="198" t="s">
        <v>30</v>
      </c>
      <c r="D299" s="198"/>
      <c r="E299" s="199">
        <v>20659.5</v>
      </c>
      <c r="F299" s="199"/>
      <c r="G299" s="198">
        <v>5322.7</v>
      </c>
      <c r="H299" s="198"/>
      <c r="I299" s="198"/>
      <c r="J299" s="66">
        <v>8938.6</v>
      </c>
      <c r="K299" s="66">
        <v>3718.1</v>
      </c>
      <c r="L299" s="73" t="s">
        <v>23</v>
      </c>
      <c r="M299" s="199">
        <v>2680.1</v>
      </c>
      <c r="N299" s="199"/>
      <c r="O299" s="81" t="s">
        <v>411</v>
      </c>
      <c r="P299" s="82"/>
      <c r="Q299" s="83"/>
      <c r="R299" s="79" t="s">
        <v>413</v>
      </c>
      <c r="S299" s="80">
        <v>11</v>
      </c>
      <c r="T299" s="69"/>
      <c r="U299" s="70"/>
      <c r="V299" s="70"/>
      <c r="W299" s="70"/>
      <c r="X299" s="70"/>
      <c r="Y299" s="70"/>
    </row>
    <row r="300" spans="1:25" x14ac:dyDescent="0.25">
      <c r="A300" s="4">
        <v>2</v>
      </c>
      <c r="B300" s="197" t="s">
        <v>416</v>
      </c>
      <c r="C300" s="197"/>
      <c r="D300" s="197"/>
      <c r="E300" s="197"/>
      <c r="F300" s="197"/>
      <c r="G300" s="197"/>
      <c r="H300" s="197"/>
      <c r="I300" s="197"/>
      <c r="J300" s="197"/>
      <c r="K300" s="197"/>
      <c r="L300" s="197"/>
      <c r="M300" s="197"/>
      <c r="N300" s="197"/>
      <c r="O300" s="197"/>
      <c r="P300" s="197"/>
      <c r="Q300" s="197"/>
      <c r="R300" s="197"/>
      <c r="S300" s="197"/>
      <c r="T300" s="22"/>
    </row>
    <row r="301" spans="1:25" x14ac:dyDescent="0.25">
      <c r="A301" s="4" t="s">
        <v>84</v>
      </c>
      <c r="B301" s="4" t="s">
        <v>18</v>
      </c>
      <c r="C301" s="189" t="s">
        <v>19</v>
      </c>
      <c r="D301" s="189"/>
      <c r="E301" s="189"/>
      <c r="F301" s="189"/>
      <c r="G301" s="189"/>
      <c r="H301" s="189"/>
      <c r="I301" s="189"/>
      <c r="J301" s="189"/>
      <c r="K301" s="189"/>
      <c r="L301" s="189"/>
      <c r="M301" s="189"/>
      <c r="N301" s="189"/>
      <c r="O301" s="189"/>
      <c r="P301" s="189"/>
      <c r="Q301" s="189"/>
      <c r="R301" s="189"/>
      <c r="S301" s="189"/>
      <c r="T301" s="22"/>
    </row>
    <row r="302" spans="1:25" ht="22.5" x14ac:dyDescent="0.25">
      <c r="A302" s="12" t="s">
        <v>85</v>
      </c>
      <c r="B302" s="12" t="s">
        <v>783</v>
      </c>
      <c r="C302" s="189" t="s">
        <v>30</v>
      </c>
      <c r="D302" s="189"/>
      <c r="E302" s="189">
        <v>5659</v>
      </c>
      <c r="F302" s="189"/>
      <c r="G302" s="189" t="s">
        <v>23</v>
      </c>
      <c r="H302" s="189"/>
      <c r="I302" s="189"/>
      <c r="J302" s="189">
        <v>5602.4</v>
      </c>
      <c r="K302" s="189">
        <v>56.6</v>
      </c>
      <c r="L302" s="189" t="s">
        <v>23</v>
      </c>
      <c r="M302" s="189" t="s">
        <v>23</v>
      </c>
      <c r="N302" s="189"/>
      <c r="O302" s="189" t="s">
        <v>24</v>
      </c>
      <c r="P302" s="189"/>
      <c r="Q302" s="189"/>
      <c r="R302" s="42" t="s">
        <v>418</v>
      </c>
      <c r="S302" s="17">
        <v>0</v>
      </c>
      <c r="T302" s="41"/>
    </row>
    <row r="303" spans="1:25" ht="30" x14ac:dyDescent="0.25">
      <c r="A303" s="13"/>
      <c r="B303" s="13"/>
      <c r="C303" s="189"/>
      <c r="D303" s="189"/>
      <c r="E303" s="189"/>
      <c r="F303" s="189"/>
      <c r="G303" s="189"/>
      <c r="H303" s="189"/>
      <c r="I303" s="189"/>
      <c r="J303" s="189"/>
      <c r="K303" s="189"/>
      <c r="L303" s="189"/>
      <c r="M303" s="189"/>
      <c r="N303" s="189"/>
      <c r="O303" s="206"/>
      <c r="P303" s="206"/>
      <c r="Q303" s="206"/>
      <c r="R303" s="42" t="s">
        <v>27</v>
      </c>
      <c r="S303" s="17">
        <v>0</v>
      </c>
      <c r="T303" s="41"/>
    </row>
    <row r="304" spans="1:25" ht="7.5" customHeight="1" x14ac:dyDescent="0.25">
      <c r="A304" s="12" t="s">
        <v>109</v>
      </c>
      <c r="B304" s="12" t="s">
        <v>419</v>
      </c>
      <c r="C304" s="189" t="s">
        <v>22</v>
      </c>
      <c r="D304" s="189"/>
      <c r="E304" s="189">
        <v>5659</v>
      </c>
      <c r="F304" s="189"/>
      <c r="G304" s="189" t="s">
        <v>23</v>
      </c>
      <c r="H304" s="189"/>
      <c r="I304" s="189"/>
      <c r="J304" s="4">
        <v>5602.4</v>
      </c>
      <c r="K304" s="4">
        <v>56.6</v>
      </c>
      <c r="L304" s="4" t="s">
        <v>23</v>
      </c>
      <c r="M304" s="189" t="s">
        <v>23</v>
      </c>
      <c r="N304" s="189"/>
      <c r="O304" s="189" t="s">
        <v>24</v>
      </c>
      <c r="P304" s="189"/>
      <c r="Q304" s="189"/>
      <c r="R304" s="42" t="s">
        <v>27</v>
      </c>
      <c r="S304" s="17">
        <v>1</v>
      </c>
      <c r="T304" s="41"/>
    </row>
    <row r="305" spans="1:25" x14ac:dyDescent="0.25">
      <c r="A305" s="4">
        <v>3</v>
      </c>
      <c r="B305" s="197" t="s">
        <v>420</v>
      </c>
      <c r="C305" s="197"/>
      <c r="D305" s="197"/>
      <c r="E305" s="197"/>
      <c r="F305" s="197"/>
      <c r="G305" s="197"/>
      <c r="H305" s="197"/>
      <c r="I305" s="197"/>
      <c r="J305" s="197"/>
      <c r="K305" s="197"/>
      <c r="L305" s="197"/>
      <c r="M305" s="197"/>
      <c r="N305" s="197"/>
      <c r="O305" s="197"/>
      <c r="P305" s="197"/>
      <c r="Q305" s="197"/>
      <c r="R305" s="197"/>
      <c r="S305" s="197"/>
      <c r="T305" s="22"/>
    </row>
    <row r="306" spans="1:25" x14ac:dyDescent="0.25">
      <c r="A306" s="4" t="s">
        <v>129</v>
      </c>
      <c r="B306" s="4" t="s">
        <v>18</v>
      </c>
      <c r="C306" s="189" t="s">
        <v>19</v>
      </c>
      <c r="D306" s="189"/>
      <c r="E306" s="189"/>
      <c r="F306" s="189"/>
      <c r="G306" s="189"/>
      <c r="H306" s="189"/>
      <c r="I306" s="189"/>
      <c r="J306" s="189"/>
      <c r="K306" s="189"/>
      <c r="L306" s="189"/>
      <c r="M306" s="189"/>
      <c r="N306" s="189"/>
      <c r="O306" s="189"/>
      <c r="P306" s="189"/>
      <c r="Q306" s="189"/>
      <c r="R306" s="189"/>
      <c r="S306" s="189"/>
      <c r="T306" s="22"/>
    </row>
    <row r="307" spans="1:25" x14ac:dyDescent="0.25">
      <c r="A307" s="4">
        <v>4</v>
      </c>
      <c r="B307" s="197" t="s">
        <v>422</v>
      </c>
      <c r="C307" s="197"/>
      <c r="D307" s="197"/>
      <c r="E307" s="197"/>
      <c r="F307" s="197"/>
      <c r="G307" s="197"/>
      <c r="H307" s="197"/>
      <c r="I307" s="197"/>
      <c r="J307" s="197"/>
      <c r="K307" s="197"/>
      <c r="L307" s="197"/>
      <c r="M307" s="197"/>
      <c r="N307" s="197"/>
      <c r="O307" s="197"/>
      <c r="P307" s="197"/>
      <c r="Q307" s="197"/>
      <c r="R307" s="197"/>
      <c r="S307" s="197"/>
      <c r="T307" s="22"/>
    </row>
    <row r="308" spans="1:25" x14ac:dyDescent="0.25">
      <c r="A308" s="4" t="s">
        <v>189</v>
      </c>
      <c r="B308" s="4" t="s">
        <v>18</v>
      </c>
      <c r="C308" s="189" t="s">
        <v>19</v>
      </c>
      <c r="D308" s="189"/>
      <c r="E308" s="189"/>
      <c r="F308" s="189"/>
      <c r="G308" s="189"/>
      <c r="H308" s="189"/>
      <c r="I308" s="189"/>
      <c r="J308" s="189"/>
      <c r="K308" s="189"/>
      <c r="L308" s="189"/>
      <c r="M308" s="189"/>
      <c r="N308" s="189"/>
      <c r="O308" s="189"/>
      <c r="P308" s="189"/>
      <c r="Q308" s="189"/>
      <c r="R308" s="189"/>
      <c r="S308" s="189"/>
      <c r="T308" s="22"/>
    </row>
    <row r="309" spans="1:25" x14ac:dyDescent="0.25">
      <c r="A309" s="4">
        <v>5</v>
      </c>
      <c r="B309" s="197" t="s">
        <v>424</v>
      </c>
      <c r="C309" s="197"/>
      <c r="D309" s="197"/>
      <c r="E309" s="197"/>
      <c r="F309" s="197"/>
      <c r="G309" s="197"/>
      <c r="H309" s="197"/>
      <c r="I309" s="197"/>
      <c r="J309" s="197"/>
      <c r="K309" s="197"/>
      <c r="L309" s="197"/>
      <c r="M309" s="197"/>
      <c r="N309" s="197"/>
      <c r="O309" s="197"/>
      <c r="P309" s="197"/>
      <c r="Q309" s="197"/>
      <c r="R309" s="197"/>
      <c r="S309" s="197"/>
      <c r="T309" s="22"/>
    </row>
    <row r="310" spans="1:25" x14ac:dyDescent="0.25">
      <c r="A310" s="4" t="s">
        <v>213</v>
      </c>
      <c r="B310" s="4" t="s">
        <v>18</v>
      </c>
      <c r="C310" s="189" t="s">
        <v>19</v>
      </c>
      <c r="D310" s="189"/>
      <c r="E310" s="189"/>
      <c r="F310" s="189"/>
      <c r="G310" s="189"/>
      <c r="H310" s="189"/>
      <c r="I310" s="189"/>
      <c r="J310" s="189"/>
      <c r="K310" s="189"/>
      <c r="L310" s="189"/>
      <c r="M310" s="189"/>
      <c r="N310" s="189"/>
      <c r="O310" s="189"/>
      <c r="P310" s="189"/>
      <c r="Q310" s="189"/>
      <c r="R310" s="189"/>
      <c r="S310" s="189"/>
      <c r="T310" s="22"/>
    </row>
    <row r="311" spans="1:25" ht="20.25" customHeight="1" x14ac:dyDescent="0.25">
      <c r="A311" s="12" t="s">
        <v>214</v>
      </c>
      <c r="B311" s="12" t="s">
        <v>784</v>
      </c>
      <c r="C311" s="189" t="s">
        <v>22</v>
      </c>
      <c r="D311" s="189"/>
      <c r="E311" s="194">
        <v>57583</v>
      </c>
      <c r="F311" s="194"/>
      <c r="G311" s="194"/>
      <c r="H311" s="194">
        <v>19547.3</v>
      </c>
      <c r="I311" s="194"/>
      <c r="J311" s="194">
        <v>27741.7</v>
      </c>
      <c r="K311" s="194">
        <v>10294</v>
      </c>
      <c r="L311" s="189" t="s">
        <v>23</v>
      </c>
      <c r="M311" s="189" t="s">
        <v>23</v>
      </c>
      <c r="N311" s="189"/>
      <c r="O311" s="205" t="s">
        <v>24</v>
      </c>
      <c r="P311" s="205"/>
      <c r="Q311" s="205"/>
      <c r="R311" s="42" t="s">
        <v>425</v>
      </c>
      <c r="S311" s="17">
        <v>752</v>
      </c>
      <c r="T311" s="41"/>
    </row>
    <row r="312" spans="1:25" ht="22.5" x14ac:dyDescent="0.25">
      <c r="A312" s="13"/>
      <c r="B312" s="13"/>
      <c r="C312" s="189"/>
      <c r="D312" s="189"/>
      <c r="E312" s="194"/>
      <c r="F312" s="194"/>
      <c r="G312" s="194"/>
      <c r="H312" s="194"/>
      <c r="I312" s="194"/>
      <c r="J312" s="194"/>
      <c r="K312" s="194"/>
      <c r="L312" s="189"/>
      <c r="M312" s="189"/>
      <c r="N312" s="189"/>
      <c r="O312" s="205"/>
      <c r="P312" s="205"/>
      <c r="Q312" s="205"/>
      <c r="R312" s="42" t="s">
        <v>426</v>
      </c>
      <c r="S312" s="17">
        <v>27.1</v>
      </c>
      <c r="T312" s="41"/>
    </row>
    <row r="313" spans="1:25" ht="22.5" x14ac:dyDescent="0.25">
      <c r="A313" s="13"/>
      <c r="B313" s="13"/>
      <c r="C313" s="189"/>
      <c r="D313" s="189"/>
      <c r="E313" s="194"/>
      <c r="F313" s="194"/>
      <c r="G313" s="194"/>
      <c r="H313" s="194"/>
      <c r="I313" s="194"/>
      <c r="J313" s="194"/>
      <c r="K313" s="194"/>
      <c r="L313" s="189"/>
      <c r="M313" s="189"/>
      <c r="N313" s="189"/>
      <c r="O313" s="205" t="s">
        <v>417</v>
      </c>
      <c r="P313" s="205"/>
      <c r="Q313" s="205"/>
      <c r="R313" s="42" t="s">
        <v>215</v>
      </c>
      <c r="S313" s="17">
        <v>1</v>
      </c>
      <c r="T313" s="41"/>
    </row>
    <row r="314" spans="1:25" x14ac:dyDescent="0.25">
      <c r="A314" s="13"/>
      <c r="B314" s="13"/>
      <c r="C314" s="189" t="s">
        <v>30</v>
      </c>
      <c r="D314" s="189"/>
      <c r="E314" s="194">
        <v>10432.1</v>
      </c>
      <c r="F314" s="194"/>
      <c r="G314" s="194"/>
      <c r="H314" s="189">
        <v>5117</v>
      </c>
      <c r="I314" s="189"/>
      <c r="J314" s="4">
        <v>3053</v>
      </c>
      <c r="K314" s="7">
        <v>2262.1</v>
      </c>
      <c r="L314" s="4" t="s">
        <v>23</v>
      </c>
      <c r="M314" s="189" t="s">
        <v>23</v>
      </c>
      <c r="N314" s="189"/>
      <c r="O314" s="208"/>
      <c r="P314" s="208"/>
      <c r="Q314" s="208"/>
      <c r="R314" s="17" t="s">
        <v>108</v>
      </c>
      <c r="S314" s="17">
        <v>0</v>
      </c>
      <c r="T314" s="41"/>
    </row>
    <row r="315" spans="1:25" ht="30" x14ac:dyDescent="0.25">
      <c r="A315" s="13"/>
      <c r="B315" s="13"/>
      <c r="C315" s="189" t="s">
        <v>31</v>
      </c>
      <c r="D315" s="189"/>
      <c r="E315" s="194">
        <v>47150.9</v>
      </c>
      <c r="F315" s="194"/>
      <c r="G315" s="194"/>
      <c r="H315" s="194">
        <v>14430.3</v>
      </c>
      <c r="I315" s="194"/>
      <c r="J315" s="194">
        <v>24688.7</v>
      </c>
      <c r="K315" s="194">
        <v>8031.9</v>
      </c>
      <c r="L315" s="189" t="s">
        <v>23</v>
      </c>
      <c r="M315" s="189" t="s">
        <v>23</v>
      </c>
      <c r="N315" s="189"/>
      <c r="O315" s="208"/>
      <c r="P315" s="208"/>
      <c r="Q315" s="208"/>
      <c r="R315" s="42" t="s">
        <v>425</v>
      </c>
      <c r="S315" s="17">
        <v>752</v>
      </c>
      <c r="T315" s="41"/>
    </row>
    <row r="316" spans="1:25" ht="22.5" x14ac:dyDescent="0.25">
      <c r="A316" s="13"/>
      <c r="B316" s="13"/>
      <c r="C316" s="189"/>
      <c r="D316" s="189"/>
      <c r="E316" s="194"/>
      <c r="F316" s="194"/>
      <c r="G316" s="194"/>
      <c r="H316" s="194"/>
      <c r="I316" s="194"/>
      <c r="J316" s="194"/>
      <c r="K316" s="194"/>
      <c r="L316" s="189"/>
      <c r="M316" s="189"/>
      <c r="N316" s="189"/>
      <c r="O316" s="208"/>
      <c r="P316" s="208"/>
      <c r="Q316" s="208"/>
      <c r="R316" s="42" t="s">
        <v>426</v>
      </c>
      <c r="S316" s="17">
        <v>27.1</v>
      </c>
      <c r="T316" s="41"/>
    </row>
    <row r="317" spans="1:25" ht="22.5" x14ac:dyDescent="0.25">
      <c r="A317" s="13"/>
      <c r="B317" s="13"/>
      <c r="C317" s="189"/>
      <c r="D317" s="189"/>
      <c r="E317" s="194"/>
      <c r="F317" s="194"/>
      <c r="G317" s="194"/>
      <c r="H317" s="194"/>
      <c r="I317" s="194"/>
      <c r="J317" s="194"/>
      <c r="K317" s="194"/>
      <c r="L317" s="189"/>
      <c r="M317" s="189"/>
      <c r="N317" s="189"/>
      <c r="O317" s="208"/>
      <c r="P317" s="208"/>
      <c r="Q317" s="208"/>
      <c r="R317" s="42" t="s">
        <v>215</v>
      </c>
      <c r="S317" s="17">
        <v>1</v>
      </c>
      <c r="T317" s="41"/>
    </row>
    <row r="318" spans="1:25" s="71" customFormat="1" ht="8.25" customHeight="1" x14ac:dyDescent="0.25">
      <c r="A318" s="62" t="s">
        <v>216</v>
      </c>
      <c r="B318" s="62" t="s">
        <v>427</v>
      </c>
      <c r="C318" s="198" t="s">
        <v>22</v>
      </c>
      <c r="D318" s="198"/>
      <c r="E318" s="199">
        <v>10432.1</v>
      </c>
      <c r="F318" s="199"/>
      <c r="G318" s="199"/>
      <c r="H318" s="199">
        <v>5117</v>
      </c>
      <c r="I318" s="199"/>
      <c r="J318" s="199">
        <v>3053</v>
      </c>
      <c r="K318" s="199">
        <v>2262.1</v>
      </c>
      <c r="L318" s="198" t="s">
        <v>23</v>
      </c>
      <c r="M318" s="198" t="s">
        <v>23</v>
      </c>
      <c r="N318" s="198"/>
      <c r="O318" s="198" t="s">
        <v>24</v>
      </c>
      <c r="P318" s="198"/>
      <c r="Q318" s="198"/>
      <c r="R318" s="79" t="s">
        <v>425</v>
      </c>
      <c r="S318" s="80">
        <v>300</v>
      </c>
      <c r="T318" s="69"/>
      <c r="U318" s="70"/>
      <c r="V318" s="70"/>
      <c r="W318" s="70"/>
      <c r="X318" s="70"/>
      <c r="Y318" s="70"/>
    </row>
    <row r="319" spans="1:25" s="71" customFormat="1" ht="8.25" customHeight="1" x14ac:dyDescent="0.25">
      <c r="A319" s="76"/>
      <c r="B319" s="76"/>
      <c r="C319" s="198"/>
      <c r="D319" s="198"/>
      <c r="E319" s="199"/>
      <c r="F319" s="199"/>
      <c r="G319" s="199"/>
      <c r="H319" s="199"/>
      <c r="I319" s="199"/>
      <c r="J319" s="199"/>
      <c r="K319" s="199"/>
      <c r="L319" s="198"/>
      <c r="M319" s="198"/>
      <c r="N319" s="198"/>
      <c r="O319" s="198"/>
      <c r="P319" s="198"/>
      <c r="Q319" s="198"/>
      <c r="R319" s="79" t="s">
        <v>426</v>
      </c>
      <c r="S319" s="80">
        <v>15.4</v>
      </c>
      <c r="T319" s="69"/>
      <c r="U319" s="70"/>
      <c r="V319" s="70"/>
      <c r="W319" s="70"/>
      <c r="X319" s="70"/>
      <c r="Y319" s="70"/>
    </row>
    <row r="320" spans="1:25" s="71" customFormat="1" ht="8.25" customHeight="1" x14ac:dyDescent="0.25">
      <c r="A320" s="76"/>
      <c r="B320" s="76"/>
      <c r="C320" s="198" t="s">
        <v>30</v>
      </c>
      <c r="D320" s="198"/>
      <c r="E320" s="199">
        <v>10432.1</v>
      </c>
      <c r="F320" s="199"/>
      <c r="G320" s="199"/>
      <c r="H320" s="199">
        <v>5117</v>
      </c>
      <c r="I320" s="199"/>
      <c r="J320" s="66">
        <v>3053</v>
      </c>
      <c r="K320" s="66">
        <v>2262.1</v>
      </c>
      <c r="L320" s="73" t="s">
        <v>23</v>
      </c>
      <c r="M320" s="198" t="s">
        <v>23</v>
      </c>
      <c r="N320" s="198"/>
      <c r="O320" s="198"/>
      <c r="P320" s="198"/>
      <c r="Q320" s="198"/>
      <c r="R320" s="80" t="s">
        <v>108</v>
      </c>
      <c r="S320" s="80">
        <v>0</v>
      </c>
      <c r="T320" s="69"/>
      <c r="U320" s="70"/>
      <c r="V320" s="70"/>
      <c r="W320" s="70"/>
      <c r="X320" s="70"/>
      <c r="Y320" s="70"/>
    </row>
    <row r="321" spans="1:25" s="71" customFormat="1" ht="8.25" customHeight="1" x14ac:dyDescent="0.25">
      <c r="A321" s="76"/>
      <c r="B321" s="76"/>
      <c r="C321" s="198" t="s">
        <v>31</v>
      </c>
      <c r="D321" s="198"/>
      <c r="E321" s="198" t="s">
        <v>23</v>
      </c>
      <c r="F321" s="198"/>
      <c r="G321" s="198"/>
      <c r="H321" s="198" t="s">
        <v>23</v>
      </c>
      <c r="I321" s="198"/>
      <c r="J321" s="198" t="s">
        <v>23</v>
      </c>
      <c r="K321" s="198" t="s">
        <v>23</v>
      </c>
      <c r="L321" s="198" t="s">
        <v>23</v>
      </c>
      <c r="M321" s="198" t="s">
        <v>23</v>
      </c>
      <c r="N321" s="198"/>
      <c r="O321" s="198"/>
      <c r="P321" s="198"/>
      <c r="Q321" s="198"/>
      <c r="R321" s="79" t="s">
        <v>425</v>
      </c>
      <c r="S321" s="80">
        <v>300</v>
      </c>
      <c r="T321" s="69"/>
      <c r="U321" s="70"/>
      <c r="V321" s="70"/>
      <c r="W321" s="70"/>
      <c r="X321" s="70"/>
      <c r="Y321" s="70"/>
    </row>
    <row r="322" spans="1:25" s="71" customFormat="1" ht="8.25" customHeight="1" x14ac:dyDescent="0.25">
      <c r="A322" s="76"/>
      <c r="B322" s="76"/>
      <c r="C322" s="198"/>
      <c r="D322" s="198"/>
      <c r="E322" s="198"/>
      <c r="F322" s="198"/>
      <c r="G322" s="198"/>
      <c r="H322" s="198"/>
      <c r="I322" s="198"/>
      <c r="J322" s="198"/>
      <c r="K322" s="198"/>
      <c r="L322" s="198"/>
      <c r="M322" s="198"/>
      <c r="N322" s="198"/>
      <c r="O322" s="198"/>
      <c r="P322" s="198"/>
      <c r="Q322" s="198"/>
      <c r="R322" s="79" t="s">
        <v>426</v>
      </c>
      <c r="S322" s="80">
        <v>15.4</v>
      </c>
      <c r="T322" s="69"/>
      <c r="U322" s="70"/>
      <c r="V322" s="70"/>
      <c r="W322" s="70"/>
      <c r="X322" s="70"/>
      <c r="Y322" s="70"/>
    </row>
    <row r="323" spans="1:25" x14ac:dyDescent="0.25">
      <c r="A323" s="4">
        <v>6</v>
      </c>
      <c r="B323" s="197" t="s">
        <v>428</v>
      </c>
      <c r="C323" s="197"/>
      <c r="D323" s="197"/>
      <c r="E323" s="197"/>
      <c r="F323" s="197"/>
      <c r="G323" s="197"/>
      <c r="H323" s="197"/>
      <c r="I323" s="197"/>
      <c r="J323" s="197"/>
      <c r="K323" s="197"/>
      <c r="L323" s="197"/>
      <c r="M323" s="197"/>
      <c r="N323" s="197"/>
      <c r="O323" s="197"/>
      <c r="P323" s="197"/>
      <c r="Q323" s="197"/>
      <c r="R323" s="197"/>
      <c r="S323" s="197"/>
      <c r="T323" s="22"/>
    </row>
    <row r="324" spans="1:25" x14ac:dyDescent="0.25">
      <c r="A324" s="4" t="s">
        <v>219</v>
      </c>
      <c r="B324" s="4" t="s">
        <v>18</v>
      </c>
      <c r="C324" s="189" t="s">
        <v>19</v>
      </c>
      <c r="D324" s="189"/>
      <c r="E324" s="189"/>
      <c r="F324" s="189"/>
      <c r="G324" s="189"/>
      <c r="H324" s="189"/>
      <c r="I324" s="189"/>
      <c r="J324" s="189"/>
      <c r="K324" s="189"/>
      <c r="L324" s="189"/>
      <c r="M324" s="189"/>
      <c r="N324" s="189"/>
      <c r="O324" s="189"/>
      <c r="P324" s="189"/>
      <c r="Q324" s="189"/>
      <c r="R324" s="189"/>
      <c r="S324" s="189"/>
      <c r="T324" s="22"/>
    </row>
    <row r="325" spans="1:25" ht="22.5" x14ac:dyDescent="0.25">
      <c r="C325" s="189" t="s">
        <v>22</v>
      </c>
      <c r="D325" s="189"/>
      <c r="E325" s="194">
        <v>79428.5</v>
      </c>
      <c r="F325" s="194"/>
      <c r="G325" s="194"/>
      <c r="H325" s="194">
        <v>21881.4</v>
      </c>
      <c r="I325" s="194"/>
      <c r="J325" s="194">
        <v>40879.199999999997</v>
      </c>
      <c r="K325" s="194">
        <v>16667.900000000001</v>
      </c>
      <c r="L325" s="189" t="s">
        <v>23</v>
      </c>
      <c r="M325" s="189" t="s">
        <v>23</v>
      </c>
      <c r="N325" s="189"/>
      <c r="O325" s="189" t="s">
        <v>24</v>
      </c>
      <c r="P325" s="189"/>
      <c r="Q325" s="189"/>
      <c r="R325" s="42" t="s">
        <v>431</v>
      </c>
      <c r="S325" s="17">
        <v>17.36</v>
      </c>
      <c r="T325" s="41"/>
    </row>
    <row r="326" spans="1:25" ht="37.5" x14ac:dyDescent="0.25">
      <c r="A326" s="13"/>
      <c r="B326" s="13"/>
      <c r="C326" s="189"/>
      <c r="D326" s="189"/>
      <c r="E326" s="194"/>
      <c r="F326" s="194"/>
      <c r="G326" s="194"/>
      <c r="H326" s="194"/>
      <c r="I326" s="194"/>
      <c r="J326" s="194"/>
      <c r="K326" s="194"/>
      <c r="L326" s="189"/>
      <c r="M326" s="189"/>
      <c r="N326" s="189"/>
      <c r="O326" s="189"/>
      <c r="P326" s="189"/>
      <c r="Q326" s="189"/>
      <c r="R326" s="42" t="s">
        <v>432</v>
      </c>
      <c r="S326" s="17">
        <v>240</v>
      </c>
      <c r="T326" s="41"/>
    </row>
    <row r="327" spans="1:25" ht="30" x14ac:dyDescent="0.25">
      <c r="A327" s="13"/>
      <c r="B327" s="13"/>
      <c r="C327" s="189"/>
      <c r="D327" s="189"/>
      <c r="E327" s="194"/>
      <c r="F327" s="194"/>
      <c r="G327" s="194"/>
      <c r="H327" s="194"/>
      <c r="I327" s="194"/>
      <c r="J327" s="194"/>
      <c r="K327" s="194"/>
      <c r="L327" s="189"/>
      <c r="M327" s="189"/>
      <c r="N327" s="189"/>
      <c r="O327" s="189" t="s">
        <v>430</v>
      </c>
      <c r="P327" s="189"/>
      <c r="Q327" s="189"/>
      <c r="R327" s="42" t="s">
        <v>433</v>
      </c>
      <c r="S327" s="17">
        <v>7.4</v>
      </c>
      <c r="T327" s="41"/>
    </row>
    <row r="328" spans="1:25" ht="22.5" x14ac:dyDescent="0.25">
      <c r="A328" s="12" t="s">
        <v>220</v>
      </c>
      <c r="B328" s="12" t="s">
        <v>429</v>
      </c>
      <c r="C328" s="189" t="s">
        <v>30</v>
      </c>
      <c r="D328" s="189"/>
      <c r="E328" s="189">
        <v>6509.3</v>
      </c>
      <c r="F328" s="189"/>
      <c r="G328" s="189"/>
      <c r="H328" s="189" t="s">
        <v>23</v>
      </c>
      <c r="I328" s="189"/>
      <c r="J328" s="189">
        <v>3503.8</v>
      </c>
      <c r="K328" s="191">
        <v>3005.5</v>
      </c>
      <c r="L328" s="189" t="s">
        <v>23</v>
      </c>
      <c r="M328" s="189" t="s">
        <v>23</v>
      </c>
      <c r="N328" s="189"/>
      <c r="O328" s="206"/>
      <c r="P328" s="206"/>
      <c r="Q328" s="206"/>
      <c r="R328" s="42" t="s">
        <v>431</v>
      </c>
      <c r="S328" s="17">
        <v>0</v>
      </c>
      <c r="T328" s="41"/>
    </row>
    <row r="329" spans="1:25" ht="37.5" x14ac:dyDescent="0.25">
      <c r="A329" s="13"/>
      <c r="B329" s="13"/>
      <c r="C329" s="189"/>
      <c r="D329" s="189"/>
      <c r="E329" s="189"/>
      <c r="F329" s="189"/>
      <c r="G329" s="189"/>
      <c r="H329" s="189"/>
      <c r="I329" s="189"/>
      <c r="J329" s="189"/>
      <c r="K329" s="191"/>
      <c r="L329" s="189"/>
      <c r="M329" s="189"/>
      <c r="N329" s="189"/>
      <c r="O329" s="206"/>
      <c r="P329" s="206"/>
      <c r="Q329" s="206"/>
      <c r="R329" s="42" t="s">
        <v>432</v>
      </c>
      <c r="S329" s="17">
        <v>0</v>
      </c>
      <c r="T329" s="41"/>
    </row>
    <row r="330" spans="1:25" ht="30" x14ac:dyDescent="0.25">
      <c r="A330" s="13"/>
      <c r="B330" s="13"/>
      <c r="C330" s="189"/>
      <c r="D330" s="189"/>
      <c r="E330" s="189"/>
      <c r="F330" s="189"/>
      <c r="G330" s="189"/>
      <c r="H330" s="189"/>
      <c r="I330" s="189"/>
      <c r="J330" s="189"/>
      <c r="K330" s="191"/>
      <c r="L330" s="189"/>
      <c r="M330" s="189"/>
      <c r="N330" s="189"/>
      <c r="O330" s="206"/>
      <c r="P330" s="206"/>
      <c r="Q330" s="206"/>
      <c r="R330" s="42" t="s">
        <v>433</v>
      </c>
      <c r="S330" s="17">
        <v>0</v>
      </c>
      <c r="T330" s="41"/>
    </row>
    <row r="331" spans="1:25" ht="22.5" x14ac:dyDescent="0.25">
      <c r="A331" s="13"/>
      <c r="B331" s="13"/>
      <c r="C331" s="189" t="s">
        <v>31</v>
      </c>
      <c r="D331" s="189"/>
      <c r="E331" s="194">
        <v>17283.2</v>
      </c>
      <c r="F331" s="194"/>
      <c r="G331" s="194"/>
      <c r="H331" s="194">
        <v>5185</v>
      </c>
      <c r="I331" s="194"/>
      <c r="J331" s="194">
        <v>8907.7000000000007</v>
      </c>
      <c r="K331" s="194">
        <v>3190.5</v>
      </c>
      <c r="L331" s="189" t="s">
        <v>23</v>
      </c>
      <c r="M331" s="189" t="s">
        <v>23</v>
      </c>
      <c r="N331" s="189"/>
      <c r="O331" s="206"/>
      <c r="P331" s="206"/>
      <c r="Q331" s="206"/>
      <c r="R331" s="42" t="s">
        <v>431</v>
      </c>
      <c r="S331" s="17">
        <v>14.79</v>
      </c>
      <c r="T331" s="41"/>
    </row>
    <row r="332" spans="1:25" ht="37.5" x14ac:dyDescent="0.25">
      <c r="A332" s="13"/>
      <c r="B332" s="13"/>
      <c r="C332" s="189"/>
      <c r="D332" s="189"/>
      <c r="E332" s="194"/>
      <c r="F332" s="194"/>
      <c r="G332" s="194"/>
      <c r="H332" s="194"/>
      <c r="I332" s="194"/>
      <c r="J332" s="194"/>
      <c r="K332" s="194"/>
      <c r="L332" s="189"/>
      <c r="M332" s="189"/>
      <c r="N332" s="189"/>
      <c r="O332" s="206"/>
      <c r="P332" s="206"/>
      <c r="Q332" s="206"/>
      <c r="R332" s="42" t="s">
        <v>432</v>
      </c>
      <c r="S332" s="17">
        <v>300</v>
      </c>
      <c r="T332" s="41"/>
    </row>
    <row r="333" spans="1:25" ht="30" x14ac:dyDescent="0.25">
      <c r="A333" s="13"/>
      <c r="B333" s="13"/>
      <c r="C333" s="189"/>
      <c r="D333" s="189"/>
      <c r="E333" s="194"/>
      <c r="F333" s="194"/>
      <c r="G333" s="194"/>
      <c r="H333" s="194"/>
      <c r="I333" s="194"/>
      <c r="J333" s="194"/>
      <c r="K333" s="194"/>
      <c r="L333" s="189"/>
      <c r="M333" s="189"/>
      <c r="N333" s="189"/>
      <c r="O333" s="206"/>
      <c r="P333" s="206"/>
      <c r="Q333" s="206"/>
      <c r="R333" s="42" t="s">
        <v>433</v>
      </c>
      <c r="S333" s="17">
        <v>0</v>
      </c>
      <c r="T333" s="41"/>
    </row>
    <row r="334" spans="1:25" ht="22.5" x14ac:dyDescent="0.25">
      <c r="A334" s="13"/>
      <c r="B334" s="13"/>
      <c r="C334" s="189" t="s">
        <v>32</v>
      </c>
      <c r="D334" s="189"/>
      <c r="E334" s="194">
        <v>18078.2</v>
      </c>
      <c r="F334" s="194"/>
      <c r="G334" s="194"/>
      <c r="H334" s="194">
        <v>5423.5</v>
      </c>
      <c r="I334" s="194"/>
      <c r="J334" s="194">
        <v>9317.5</v>
      </c>
      <c r="K334" s="194">
        <v>3337.2</v>
      </c>
      <c r="L334" s="189" t="s">
        <v>23</v>
      </c>
      <c r="M334" s="189" t="s">
        <v>23</v>
      </c>
      <c r="N334" s="189"/>
      <c r="O334" s="206"/>
      <c r="P334" s="206"/>
      <c r="Q334" s="206"/>
      <c r="R334" s="42" t="s">
        <v>431</v>
      </c>
      <c r="S334" s="17">
        <v>2.89</v>
      </c>
      <c r="T334" s="41"/>
    </row>
    <row r="335" spans="1:25" ht="37.5" x14ac:dyDescent="0.25">
      <c r="A335" s="13"/>
      <c r="B335" s="13"/>
      <c r="C335" s="189"/>
      <c r="D335" s="189"/>
      <c r="E335" s="194"/>
      <c r="F335" s="194"/>
      <c r="G335" s="194"/>
      <c r="H335" s="194"/>
      <c r="I335" s="194"/>
      <c r="J335" s="194"/>
      <c r="K335" s="194"/>
      <c r="L335" s="189"/>
      <c r="M335" s="189"/>
      <c r="N335" s="189"/>
      <c r="O335" s="206"/>
      <c r="P335" s="206"/>
      <c r="Q335" s="206"/>
      <c r="R335" s="42" t="s">
        <v>432</v>
      </c>
      <c r="S335" s="17">
        <v>0</v>
      </c>
      <c r="T335" s="41"/>
    </row>
    <row r="336" spans="1:25" ht="30" x14ac:dyDescent="0.25">
      <c r="A336" s="13"/>
      <c r="B336" s="13"/>
      <c r="C336" s="189"/>
      <c r="D336" s="189"/>
      <c r="E336" s="194"/>
      <c r="F336" s="194"/>
      <c r="G336" s="194"/>
      <c r="H336" s="194"/>
      <c r="I336" s="194"/>
      <c r="J336" s="194"/>
      <c r="K336" s="194"/>
      <c r="L336" s="189"/>
      <c r="M336" s="189"/>
      <c r="N336" s="189"/>
      <c r="O336" s="206"/>
      <c r="P336" s="206"/>
      <c r="Q336" s="206"/>
      <c r="R336" s="42" t="s">
        <v>433</v>
      </c>
      <c r="S336" s="17">
        <v>0</v>
      </c>
      <c r="T336" s="41"/>
    </row>
    <row r="337" spans="1:20" ht="22.5" x14ac:dyDescent="0.25">
      <c r="A337" s="13"/>
      <c r="B337" s="13"/>
      <c r="C337" s="189" t="s">
        <v>33</v>
      </c>
      <c r="D337" s="189"/>
      <c r="E337" s="194">
        <v>37557.800000000003</v>
      </c>
      <c r="F337" s="194"/>
      <c r="G337" s="194"/>
      <c r="H337" s="207">
        <v>11272.9</v>
      </c>
      <c r="I337" s="207"/>
      <c r="J337" s="207">
        <v>19150.2</v>
      </c>
      <c r="K337" s="207">
        <v>7134.7</v>
      </c>
      <c r="L337" s="189" t="s">
        <v>23</v>
      </c>
      <c r="M337" s="189" t="s">
        <v>23</v>
      </c>
      <c r="N337" s="189"/>
      <c r="O337" s="206"/>
      <c r="P337" s="206"/>
      <c r="Q337" s="206"/>
      <c r="R337" s="42" t="s">
        <v>431</v>
      </c>
      <c r="S337" s="17">
        <v>2.9</v>
      </c>
      <c r="T337" s="41"/>
    </row>
    <row r="338" spans="1:20" ht="37.5" x14ac:dyDescent="0.25">
      <c r="A338" s="13"/>
      <c r="B338" s="13"/>
      <c r="C338" s="189"/>
      <c r="D338" s="189"/>
      <c r="E338" s="194"/>
      <c r="F338" s="194"/>
      <c r="G338" s="194"/>
      <c r="H338" s="207"/>
      <c r="I338" s="207"/>
      <c r="J338" s="207"/>
      <c r="K338" s="207"/>
      <c r="L338" s="189"/>
      <c r="M338" s="189"/>
      <c r="N338" s="189"/>
      <c r="O338" s="206"/>
      <c r="P338" s="206"/>
      <c r="Q338" s="206"/>
      <c r="R338" s="42" t="s">
        <v>432</v>
      </c>
      <c r="S338" s="17">
        <v>240</v>
      </c>
      <c r="T338" s="41"/>
    </row>
    <row r="339" spans="1:20" ht="30" x14ac:dyDescent="0.25">
      <c r="A339" s="13"/>
      <c r="B339" s="13"/>
      <c r="C339" s="189"/>
      <c r="D339" s="189"/>
      <c r="E339" s="194"/>
      <c r="F339" s="194"/>
      <c r="G339" s="194"/>
      <c r="H339" s="207"/>
      <c r="I339" s="207"/>
      <c r="J339" s="207"/>
      <c r="K339" s="207"/>
      <c r="L339" s="189"/>
      <c r="M339" s="189"/>
      <c r="N339" s="189"/>
      <c r="O339" s="206"/>
      <c r="P339" s="206"/>
      <c r="Q339" s="206"/>
      <c r="R339" s="42" t="s">
        <v>433</v>
      </c>
      <c r="S339" s="17">
        <v>7.4</v>
      </c>
      <c r="T339" s="41"/>
    </row>
    <row r="340" spans="1:20" ht="22.5" x14ac:dyDescent="0.25">
      <c r="A340" s="12" t="s">
        <v>222</v>
      </c>
      <c r="B340" s="12" t="s">
        <v>434</v>
      </c>
      <c r="C340" s="189" t="s">
        <v>22</v>
      </c>
      <c r="D340" s="189"/>
      <c r="E340" s="189">
        <v>6509.3</v>
      </c>
      <c r="F340" s="189"/>
      <c r="G340" s="189"/>
      <c r="H340" s="189" t="s">
        <v>23</v>
      </c>
      <c r="I340" s="189"/>
      <c r="J340" s="189">
        <v>3503.8</v>
      </c>
      <c r="K340" s="191">
        <v>3005.5</v>
      </c>
      <c r="L340" s="189" t="s">
        <v>23</v>
      </c>
      <c r="M340" s="189" t="s">
        <v>23</v>
      </c>
      <c r="N340" s="189"/>
      <c r="O340" s="189" t="s">
        <v>24</v>
      </c>
      <c r="P340" s="189"/>
      <c r="Q340" s="189"/>
      <c r="R340" s="42" t="s">
        <v>431</v>
      </c>
      <c r="S340" s="17">
        <v>11.9</v>
      </c>
      <c r="T340" s="41"/>
    </row>
    <row r="341" spans="1:20" ht="37.5" x14ac:dyDescent="0.25">
      <c r="A341" s="13"/>
      <c r="B341" s="13"/>
      <c r="C341" s="189"/>
      <c r="D341" s="189"/>
      <c r="E341" s="189"/>
      <c r="F341" s="189"/>
      <c r="G341" s="189"/>
      <c r="H341" s="189"/>
      <c r="I341" s="189"/>
      <c r="J341" s="189"/>
      <c r="K341" s="191"/>
      <c r="L341" s="189"/>
      <c r="M341" s="189"/>
      <c r="N341" s="189"/>
      <c r="O341" s="189"/>
      <c r="P341" s="189"/>
      <c r="Q341" s="189"/>
      <c r="R341" s="42" t="s">
        <v>432</v>
      </c>
      <c r="S341" s="17">
        <v>300</v>
      </c>
      <c r="T341" s="41"/>
    </row>
    <row r="342" spans="1:20" ht="22.5" x14ac:dyDescent="0.25">
      <c r="A342" s="13"/>
      <c r="B342" s="13"/>
      <c r="C342" s="189" t="s">
        <v>30</v>
      </c>
      <c r="D342" s="189"/>
      <c r="E342" s="189">
        <v>6509.3</v>
      </c>
      <c r="F342" s="189"/>
      <c r="G342" s="189"/>
      <c r="H342" s="189" t="s">
        <v>23</v>
      </c>
      <c r="I342" s="189"/>
      <c r="J342" s="189">
        <v>3503.8</v>
      </c>
      <c r="K342" s="191">
        <v>3005.5</v>
      </c>
      <c r="L342" s="189" t="s">
        <v>23</v>
      </c>
      <c r="M342" s="189" t="s">
        <v>23</v>
      </c>
      <c r="N342" s="189"/>
      <c r="O342" s="189"/>
      <c r="P342" s="189"/>
      <c r="Q342" s="189"/>
      <c r="R342" s="42" t="s">
        <v>431</v>
      </c>
      <c r="S342" s="17">
        <v>0</v>
      </c>
      <c r="T342" s="41"/>
    </row>
    <row r="343" spans="1:20" ht="37.5" x14ac:dyDescent="0.25">
      <c r="A343" s="13"/>
      <c r="B343" s="13"/>
      <c r="C343" s="189"/>
      <c r="D343" s="189"/>
      <c r="E343" s="189"/>
      <c r="F343" s="189"/>
      <c r="G343" s="189"/>
      <c r="H343" s="189"/>
      <c r="I343" s="189"/>
      <c r="J343" s="189"/>
      <c r="K343" s="191"/>
      <c r="L343" s="189"/>
      <c r="M343" s="189"/>
      <c r="N343" s="189"/>
      <c r="O343" s="189"/>
      <c r="P343" s="189"/>
      <c r="Q343" s="189"/>
      <c r="R343" s="42" t="s">
        <v>432</v>
      </c>
      <c r="S343" s="17">
        <v>0</v>
      </c>
      <c r="T343" s="41"/>
    </row>
    <row r="344" spans="1:20" ht="22.5" x14ac:dyDescent="0.25">
      <c r="A344" s="13"/>
      <c r="B344" s="13"/>
      <c r="C344" s="189" t="s">
        <v>31</v>
      </c>
      <c r="D344" s="189"/>
      <c r="E344" s="189" t="s">
        <v>23</v>
      </c>
      <c r="F344" s="189"/>
      <c r="G344" s="189"/>
      <c r="H344" s="189" t="s">
        <v>23</v>
      </c>
      <c r="I344" s="189"/>
      <c r="J344" s="189" t="s">
        <v>23</v>
      </c>
      <c r="K344" s="189" t="s">
        <v>23</v>
      </c>
      <c r="L344" s="189" t="s">
        <v>23</v>
      </c>
      <c r="M344" s="189" t="s">
        <v>23</v>
      </c>
      <c r="N344" s="189"/>
      <c r="O344" s="189"/>
      <c r="P344" s="189"/>
      <c r="Q344" s="189"/>
      <c r="R344" s="42" t="s">
        <v>431</v>
      </c>
      <c r="S344" s="17">
        <v>11.9</v>
      </c>
      <c r="T344" s="41"/>
    </row>
    <row r="345" spans="1:20" ht="37.5" x14ac:dyDescent="0.25">
      <c r="A345" s="13"/>
      <c r="B345" s="13"/>
      <c r="C345" s="189"/>
      <c r="D345" s="189"/>
      <c r="E345" s="189"/>
      <c r="F345" s="189"/>
      <c r="G345" s="189"/>
      <c r="H345" s="189"/>
      <c r="I345" s="189"/>
      <c r="J345" s="189"/>
      <c r="K345" s="189"/>
      <c r="L345" s="189"/>
      <c r="M345" s="189"/>
      <c r="N345" s="189"/>
      <c r="O345" s="189"/>
      <c r="P345" s="189"/>
      <c r="Q345" s="189"/>
      <c r="R345" s="42" t="s">
        <v>432</v>
      </c>
      <c r="S345" s="17">
        <v>300</v>
      </c>
      <c r="T345" s="41"/>
    </row>
    <row r="346" spans="1:20" x14ac:dyDescent="0.25">
      <c r="A346" s="4">
        <v>7</v>
      </c>
      <c r="B346" s="197" t="s">
        <v>436</v>
      </c>
      <c r="C346" s="197"/>
      <c r="D346" s="197"/>
      <c r="E346" s="197"/>
      <c r="F346" s="197"/>
      <c r="G346" s="197"/>
      <c r="H346" s="197"/>
      <c r="I346" s="197"/>
      <c r="J346" s="197"/>
      <c r="K346" s="197"/>
      <c r="L346" s="197"/>
      <c r="M346" s="197"/>
      <c r="N346" s="197"/>
      <c r="O346" s="197"/>
      <c r="P346" s="197"/>
      <c r="Q346" s="197"/>
      <c r="R346" s="197"/>
      <c r="S346" s="197"/>
      <c r="T346" s="22"/>
    </row>
    <row r="347" spans="1:20" x14ac:dyDescent="0.25">
      <c r="A347" s="4" t="s">
        <v>228</v>
      </c>
      <c r="B347" s="5" t="s">
        <v>18</v>
      </c>
      <c r="C347" s="189" t="s">
        <v>19</v>
      </c>
      <c r="D347" s="189"/>
      <c r="E347" s="189"/>
      <c r="F347" s="189"/>
      <c r="G347" s="189"/>
      <c r="H347" s="189"/>
      <c r="I347" s="189"/>
      <c r="J347" s="189"/>
      <c r="K347" s="189"/>
      <c r="L347" s="189"/>
      <c r="M347" s="189"/>
      <c r="N347" s="189"/>
      <c r="O347" s="189"/>
      <c r="P347" s="189"/>
      <c r="Q347" s="189"/>
      <c r="R347" s="189"/>
      <c r="S347" s="189"/>
      <c r="T347" s="22"/>
    </row>
    <row r="348" spans="1:20" x14ac:dyDescent="0.25">
      <c r="A348" s="4">
        <v>8</v>
      </c>
      <c r="B348" s="197" t="s">
        <v>437</v>
      </c>
      <c r="C348" s="197"/>
      <c r="D348" s="197"/>
      <c r="E348" s="197"/>
      <c r="F348" s="197"/>
      <c r="G348" s="197"/>
      <c r="H348" s="197"/>
      <c r="I348" s="197"/>
      <c r="J348" s="197"/>
      <c r="K348" s="197"/>
      <c r="L348" s="197"/>
      <c r="M348" s="197"/>
      <c r="N348" s="197"/>
      <c r="O348" s="197"/>
      <c r="P348" s="197"/>
      <c r="Q348" s="197"/>
      <c r="R348" s="197"/>
      <c r="S348" s="197"/>
      <c r="T348" s="22"/>
    </row>
    <row r="349" spans="1:20" x14ac:dyDescent="0.25">
      <c r="A349" s="4" t="s">
        <v>255</v>
      </c>
      <c r="B349" s="5" t="s">
        <v>18</v>
      </c>
      <c r="C349" s="189" t="s">
        <v>19</v>
      </c>
      <c r="D349" s="189"/>
      <c r="E349" s="189"/>
      <c r="F349" s="189"/>
      <c r="G349" s="189"/>
      <c r="H349" s="189"/>
      <c r="I349" s="189"/>
      <c r="J349" s="189"/>
      <c r="K349" s="189"/>
      <c r="L349" s="189"/>
      <c r="M349" s="189"/>
      <c r="N349" s="189"/>
      <c r="O349" s="189"/>
      <c r="P349" s="189"/>
      <c r="Q349" s="189"/>
      <c r="R349" s="189"/>
      <c r="S349" s="189"/>
      <c r="T349" s="22"/>
    </row>
    <row r="350" spans="1:20" x14ac:dyDescent="0.25">
      <c r="A350" s="4">
        <v>9</v>
      </c>
      <c r="B350" s="197" t="s">
        <v>438</v>
      </c>
      <c r="C350" s="197"/>
      <c r="D350" s="197"/>
      <c r="E350" s="197"/>
      <c r="F350" s="197"/>
      <c r="G350" s="197"/>
      <c r="H350" s="197"/>
      <c r="I350" s="197"/>
      <c r="J350" s="197"/>
      <c r="K350" s="197"/>
      <c r="L350" s="197"/>
      <c r="M350" s="197"/>
      <c r="N350" s="197"/>
      <c r="O350" s="197"/>
      <c r="P350" s="197"/>
      <c r="Q350" s="197"/>
      <c r="R350" s="197"/>
      <c r="S350" s="197"/>
      <c r="T350" s="22"/>
    </row>
    <row r="351" spans="1:20" x14ac:dyDescent="0.25">
      <c r="A351" s="4" t="s">
        <v>289</v>
      </c>
      <c r="B351" s="5" t="s">
        <v>18</v>
      </c>
      <c r="C351" s="189" t="s">
        <v>19</v>
      </c>
      <c r="D351" s="189"/>
      <c r="E351" s="189"/>
      <c r="F351" s="189"/>
      <c r="G351" s="189"/>
      <c r="H351" s="189"/>
      <c r="I351" s="189"/>
      <c r="J351" s="189"/>
      <c r="K351" s="189"/>
      <c r="L351" s="189"/>
      <c r="M351" s="189"/>
      <c r="N351" s="189"/>
      <c r="O351" s="189"/>
      <c r="P351" s="189"/>
      <c r="Q351" s="189"/>
      <c r="R351" s="189"/>
      <c r="S351" s="189"/>
      <c r="T351" s="22"/>
    </row>
    <row r="352" spans="1:20" x14ac:dyDescent="0.25">
      <c r="A352" s="4"/>
      <c r="B352" s="12" t="s">
        <v>439</v>
      </c>
      <c r="C352" s="189" t="s">
        <v>30</v>
      </c>
      <c r="D352" s="189"/>
      <c r="E352" s="194">
        <v>48975.6</v>
      </c>
      <c r="F352" s="194"/>
      <c r="G352" s="194"/>
      <c r="H352" s="194">
        <v>12620.3</v>
      </c>
      <c r="I352" s="194"/>
      <c r="J352" s="7">
        <v>21573.4</v>
      </c>
      <c r="K352" s="7">
        <v>10324.200000000001</v>
      </c>
      <c r="L352" s="7">
        <v>0</v>
      </c>
      <c r="M352" s="7">
        <v>4457.7</v>
      </c>
      <c r="N352" s="189" t="s">
        <v>403</v>
      </c>
      <c r="O352" s="189"/>
      <c r="P352" s="189" t="s">
        <v>403</v>
      </c>
      <c r="Q352" s="189"/>
      <c r="R352" s="189"/>
      <c r="S352" s="17" t="s">
        <v>403</v>
      </c>
      <c r="T352" s="41"/>
    </row>
    <row r="353" spans="1:25" ht="27" customHeight="1" x14ac:dyDescent="0.25">
      <c r="A353" s="189" t="s">
        <v>0</v>
      </c>
      <c r="B353" s="189" t="s">
        <v>1</v>
      </c>
      <c r="C353" s="189" t="s">
        <v>2</v>
      </c>
      <c r="D353" s="205" t="s">
        <v>3</v>
      </c>
      <c r="E353" s="189" t="s">
        <v>4</v>
      </c>
      <c r="F353" s="189"/>
      <c r="G353" s="189"/>
      <c r="H353" s="189"/>
      <c r="I353" s="189"/>
      <c r="J353" s="189"/>
      <c r="K353" s="189" t="s">
        <v>5</v>
      </c>
      <c r="L353" s="189" t="s">
        <v>6</v>
      </c>
      <c r="M353" s="189"/>
      <c r="N353" s="189"/>
      <c r="O353" s="2"/>
      <c r="P353" s="20"/>
      <c r="Q353" s="36"/>
    </row>
    <row r="354" spans="1:25" x14ac:dyDescent="0.25">
      <c r="A354" s="189"/>
      <c r="B354" s="189"/>
      <c r="C354" s="189"/>
      <c r="D354" s="205"/>
      <c r="E354" s="205" t="s">
        <v>7</v>
      </c>
      <c r="F354" s="205" t="s">
        <v>8</v>
      </c>
      <c r="G354" s="205" t="s">
        <v>440</v>
      </c>
      <c r="H354" s="205" t="s">
        <v>9</v>
      </c>
      <c r="I354" s="205" t="s">
        <v>10</v>
      </c>
      <c r="J354" s="205" t="s">
        <v>11</v>
      </c>
      <c r="K354" s="189"/>
      <c r="L354" s="189"/>
      <c r="M354" s="189"/>
      <c r="N354" s="189"/>
      <c r="O354" s="3"/>
      <c r="P354" s="20"/>
      <c r="Q354" s="36"/>
    </row>
    <row r="355" spans="1:25" x14ac:dyDescent="0.25">
      <c r="A355" s="189"/>
      <c r="B355" s="189"/>
      <c r="C355" s="189"/>
      <c r="D355" s="205"/>
      <c r="E355" s="205"/>
      <c r="F355" s="205"/>
      <c r="G355" s="205"/>
      <c r="H355" s="205"/>
      <c r="I355" s="205"/>
      <c r="J355" s="205"/>
      <c r="K355" s="189"/>
      <c r="L355" s="189" t="s">
        <v>12</v>
      </c>
      <c r="M355" s="189"/>
      <c r="N355" s="4" t="s">
        <v>13</v>
      </c>
      <c r="O355" s="3"/>
      <c r="P355" s="20"/>
      <c r="Q355" s="36"/>
    </row>
    <row r="356" spans="1:25" x14ac:dyDescent="0.25">
      <c r="A356" s="4">
        <v>1</v>
      </c>
      <c r="B356" s="4">
        <v>2</v>
      </c>
      <c r="C356" s="4">
        <v>3</v>
      </c>
      <c r="D356" s="4">
        <v>4</v>
      </c>
      <c r="E356" s="4">
        <v>5</v>
      </c>
      <c r="F356" s="4">
        <v>6</v>
      </c>
      <c r="G356" s="4">
        <v>7</v>
      </c>
      <c r="H356" s="4">
        <v>8</v>
      </c>
      <c r="I356" s="4">
        <v>9</v>
      </c>
      <c r="J356" s="4">
        <v>10</v>
      </c>
      <c r="K356" s="4">
        <v>11</v>
      </c>
      <c r="L356" s="189">
        <v>12</v>
      </c>
      <c r="M356" s="189"/>
      <c r="N356" s="4">
        <v>13</v>
      </c>
      <c r="O356" s="2"/>
      <c r="P356" s="20"/>
      <c r="Q356" s="36"/>
    </row>
    <row r="357" spans="1:25" x14ac:dyDescent="0.25">
      <c r="A357" s="4"/>
      <c r="B357" s="197" t="s">
        <v>441</v>
      </c>
      <c r="C357" s="197"/>
      <c r="D357" s="197"/>
      <c r="E357" s="197"/>
      <c r="F357" s="197"/>
      <c r="G357" s="197"/>
      <c r="H357" s="197"/>
      <c r="I357" s="197"/>
      <c r="J357" s="197"/>
      <c r="K357" s="197"/>
      <c r="L357" s="197"/>
      <c r="M357" s="197"/>
      <c r="N357" s="197"/>
      <c r="O357" s="2"/>
      <c r="P357" s="20"/>
      <c r="Q357" s="36"/>
    </row>
    <row r="358" spans="1:25" x14ac:dyDescent="0.25">
      <c r="A358" s="4">
        <v>1</v>
      </c>
      <c r="B358" s="204" t="s">
        <v>442</v>
      </c>
      <c r="C358" s="204"/>
      <c r="D358" s="204"/>
      <c r="E358" s="204"/>
      <c r="F358" s="204"/>
      <c r="G358" s="204"/>
      <c r="H358" s="204"/>
      <c r="I358" s="204"/>
      <c r="J358" s="204"/>
      <c r="K358" s="204"/>
      <c r="L358" s="204"/>
      <c r="M358" s="204"/>
      <c r="N358" s="204"/>
      <c r="O358" s="2"/>
      <c r="P358" s="20"/>
      <c r="Q358" s="36"/>
    </row>
    <row r="359" spans="1:25" x14ac:dyDescent="0.25">
      <c r="A359" s="4" t="s">
        <v>17</v>
      </c>
      <c r="B359" s="5" t="s">
        <v>18</v>
      </c>
      <c r="C359" s="189" t="s">
        <v>19</v>
      </c>
      <c r="D359" s="189"/>
      <c r="E359" s="189"/>
      <c r="F359" s="189"/>
      <c r="G359" s="189"/>
      <c r="H359" s="189"/>
      <c r="I359" s="189"/>
      <c r="J359" s="189"/>
      <c r="K359" s="189"/>
      <c r="L359" s="189"/>
      <c r="M359" s="189"/>
      <c r="N359" s="189"/>
      <c r="O359" s="2"/>
      <c r="P359" s="20"/>
      <c r="Q359" s="36"/>
    </row>
    <row r="360" spans="1:25" ht="36" customHeight="1" x14ac:dyDescent="0.25">
      <c r="A360" s="12" t="s">
        <v>20</v>
      </c>
      <c r="B360" s="57" t="s">
        <v>785</v>
      </c>
      <c r="C360" s="4" t="s">
        <v>30</v>
      </c>
      <c r="D360" s="7">
        <v>11604.6</v>
      </c>
      <c r="E360" s="7" t="s">
        <v>23</v>
      </c>
      <c r="F360" s="7" t="s">
        <v>23</v>
      </c>
      <c r="G360" s="7" t="s">
        <v>23</v>
      </c>
      <c r="H360" s="7">
        <v>11604.6</v>
      </c>
      <c r="I360" s="7" t="s">
        <v>23</v>
      </c>
      <c r="J360" s="7" t="s">
        <v>23</v>
      </c>
      <c r="K360" s="4" t="s">
        <v>421</v>
      </c>
      <c r="L360" s="12" t="s">
        <v>446</v>
      </c>
      <c r="M360" s="194">
        <v>274</v>
      </c>
      <c r="N360" s="194"/>
      <c r="O360" s="3"/>
      <c r="P360" s="20"/>
      <c r="Q360" s="36"/>
    </row>
    <row r="361" spans="1:25" s="71" customFormat="1" ht="8.25" customHeight="1" x14ac:dyDescent="0.25">
      <c r="A361" s="62" t="s">
        <v>34</v>
      </c>
      <c r="B361" s="62" t="s">
        <v>447</v>
      </c>
      <c r="C361" s="73" t="s">
        <v>30</v>
      </c>
      <c r="D361" s="66">
        <v>135</v>
      </c>
      <c r="E361" s="66" t="s">
        <v>23</v>
      </c>
      <c r="F361" s="66" t="s">
        <v>23</v>
      </c>
      <c r="G361" s="66" t="s">
        <v>23</v>
      </c>
      <c r="H361" s="66">
        <v>135</v>
      </c>
      <c r="I361" s="66" t="s">
        <v>23</v>
      </c>
      <c r="J361" s="66" t="s">
        <v>23</v>
      </c>
      <c r="K361" s="84"/>
      <c r="L361" s="76"/>
      <c r="M361" s="199">
        <v>2.6</v>
      </c>
      <c r="N361" s="199"/>
      <c r="O361" s="85"/>
      <c r="P361" s="86"/>
      <c r="Q361" s="87"/>
      <c r="R361" s="70"/>
      <c r="S361" s="70"/>
      <c r="T361" s="70"/>
      <c r="U361" s="70"/>
      <c r="V361" s="70"/>
      <c r="W361" s="70"/>
      <c r="X361" s="70"/>
      <c r="Y361" s="70"/>
    </row>
    <row r="362" spans="1:25" s="71" customFormat="1" ht="8.25" customHeight="1" x14ac:dyDescent="0.25">
      <c r="A362" s="62" t="s">
        <v>36</v>
      </c>
      <c r="B362" s="62" t="s">
        <v>448</v>
      </c>
      <c r="C362" s="73" t="s">
        <v>30</v>
      </c>
      <c r="D362" s="66">
        <v>40</v>
      </c>
      <c r="E362" s="66" t="s">
        <v>23</v>
      </c>
      <c r="F362" s="66" t="s">
        <v>23</v>
      </c>
      <c r="G362" s="66" t="s">
        <v>23</v>
      </c>
      <c r="H362" s="66">
        <v>40</v>
      </c>
      <c r="I362" s="66" t="s">
        <v>23</v>
      </c>
      <c r="J362" s="66" t="s">
        <v>23</v>
      </c>
      <c r="K362" s="73"/>
      <c r="L362" s="76"/>
      <c r="M362" s="199">
        <v>1.6</v>
      </c>
      <c r="N362" s="199"/>
      <c r="O362" s="85"/>
      <c r="P362" s="86"/>
      <c r="Q362" s="87"/>
      <c r="R362" s="70"/>
      <c r="S362" s="70"/>
      <c r="T362" s="70"/>
      <c r="U362" s="70"/>
      <c r="V362" s="70"/>
      <c r="W362" s="70"/>
      <c r="X362" s="70"/>
      <c r="Y362" s="70"/>
    </row>
    <row r="363" spans="1:25" s="71" customFormat="1" ht="8.25" customHeight="1" x14ac:dyDescent="0.25">
      <c r="A363" s="62" t="s">
        <v>38</v>
      </c>
      <c r="B363" s="62" t="s">
        <v>449</v>
      </c>
      <c r="C363" s="73" t="s">
        <v>30</v>
      </c>
      <c r="D363" s="66">
        <v>70</v>
      </c>
      <c r="E363" s="66" t="s">
        <v>23</v>
      </c>
      <c r="F363" s="66" t="s">
        <v>23</v>
      </c>
      <c r="G363" s="66" t="s">
        <v>23</v>
      </c>
      <c r="H363" s="66">
        <v>70</v>
      </c>
      <c r="I363" s="66" t="s">
        <v>23</v>
      </c>
      <c r="J363" s="66" t="s">
        <v>23</v>
      </c>
      <c r="K363" s="73"/>
      <c r="L363" s="76"/>
      <c r="M363" s="199">
        <v>4</v>
      </c>
      <c r="N363" s="199"/>
      <c r="O363" s="85"/>
      <c r="P363" s="86"/>
      <c r="Q363" s="87"/>
      <c r="R363" s="70"/>
      <c r="S363" s="70"/>
      <c r="T363" s="70"/>
      <c r="U363" s="70"/>
      <c r="V363" s="70"/>
      <c r="W363" s="70"/>
      <c r="X363" s="70"/>
      <c r="Y363" s="70"/>
    </row>
    <row r="364" spans="1:25" s="71" customFormat="1" ht="8.25" customHeight="1" x14ac:dyDescent="0.25">
      <c r="A364" s="62" t="s">
        <v>40</v>
      </c>
      <c r="B364" s="62" t="s">
        <v>450</v>
      </c>
      <c r="C364" s="73" t="s">
        <v>30</v>
      </c>
      <c r="D364" s="66">
        <v>60</v>
      </c>
      <c r="E364" s="66" t="s">
        <v>23</v>
      </c>
      <c r="F364" s="66" t="s">
        <v>23</v>
      </c>
      <c r="G364" s="66" t="s">
        <v>23</v>
      </c>
      <c r="H364" s="66">
        <v>60</v>
      </c>
      <c r="I364" s="66" t="s">
        <v>23</v>
      </c>
      <c r="J364" s="66" t="s">
        <v>23</v>
      </c>
      <c r="K364" s="73"/>
      <c r="L364" s="76"/>
      <c r="M364" s="199">
        <v>2.6</v>
      </c>
      <c r="N364" s="199"/>
      <c r="O364" s="85"/>
      <c r="P364" s="86"/>
      <c r="Q364" s="87"/>
      <c r="R364" s="70"/>
      <c r="S364" s="70"/>
      <c r="T364" s="70"/>
      <c r="U364" s="70"/>
      <c r="V364" s="70"/>
      <c r="W364" s="70"/>
      <c r="X364" s="70"/>
      <c r="Y364" s="70"/>
    </row>
    <row r="365" spans="1:25" s="71" customFormat="1" ht="8.25" customHeight="1" x14ac:dyDescent="0.25">
      <c r="A365" s="62" t="s">
        <v>42</v>
      </c>
      <c r="B365" s="62" t="s">
        <v>451</v>
      </c>
      <c r="C365" s="73" t="s">
        <v>30</v>
      </c>
      <c r="D365" s="66">
        <v>280</v>
      </c>
      <c r="E365" s="66" t="s">
        <v>23</v>
      </c>
      <c r="F365" s="66" t="s">
        <v>23</v>
      </c>
      <c r="G365" s="66" t="s">
        <v>23</v>
      </c>
      <c r="H365" s="66">
        <v>280</v>
      </c>
      <c r="I365" s="66" t="s">
        <v>23</v>
      </c>
      <c r="J365" s="66" t="s">
        <v>23</v>
      </c>
      <c r="K365" s="73"/>
      <c r="L365" s="76"/>
      <c r="M365" s="199">
        <v>8.6999999999999993</v>
      </c>
      <c r="N365" s="199"/>
      <c r="O365" s="85"/>
      <c r="P365" s="86"/>
      <c r="Q365" s="87"/>
      <c r="R365" s="70"/>
      <c r="S365" s="70"/>
      <c r="T365" s="70"/>
      <c r="U365" s="70"/>
      <c r="V365" s="70"/>
      <c r="W365" s="70"/>
      <c r="X365" s="70"/>
      <c r="Y365" s="70"/>
    </row>
    <row r="366" spans="1:25" s="71" customFormat="1" ht="8.25" customHeight="1" x14ac:dyDescent="0.25">
      <c r="A366" s="62" t="s">
        <v>44</v>
      </c>
      <c r="B366" s="62" t="s">
        <v>452</v>
      </c>
      <c r="C366" s="73" t="s">
        <v>30</v>
      </c>
      <c r="D366" s="66">
        <v>180</v>
      </c>
      <c r="E366" s="66" t="s">
        <v>23</v>
      </c>
      <c r="F366" s="66" t="s">
        <v>23</v>
      </c>
      <c r="G366" s="66" t="s">
        <v>23</v>
      </c>
      <c r="H366" s="66">
        <v>180</v>
      </c>
      <c r="I366" s="66" t="s">
        <v>23</v>
      </c>
      <c r="J366" s="66" t="s">
        <v>23</v>
      </c>
      <c r="K366" s="73"/>
      <c r="L366" s="76"/>
      <c r="M366" s="199">
        <v>4</v>
      </c>
      <c r="N366" s="199"/>
      <c r="O366" s="85"/>
      <c r="P366" s="86"/>
      <c r="Q366" s="87"/>
      <c r="R366" s="70"/>
      <c r="S366" s="70"/>
      <c r="T366" s="70"/>
      <c r="U366" s="70"/>
      <c r="V366" s="70"/>
      <c r="W366" s="70"/>
      <c r="X366" s="70"/>
      <c r="Y366" s="70"/>
    </row>
    <row r="367" spans="1:25" s="71" customFormat="1" ht="8.25" customHeight="1" x14ac:dyDescent="0.25">
      <c r="A367" s="62" t="s">
        <v>46</v>
      </c>
      <c r="B367" s="62" t="s">
        <v>453</v>
      </c>
      <c r="C367" s="73" t="s">
        <v>30</v>
      </c>
      <c r="D367" s="66">
        <v>30</v>
      </c>
      <c r="E367" s="66" t="s">
        <v>23</v>
      </c>
      <c r="F367" s="66" t="s">
        <v>23</v>
      </c>
      <c r="G367" s="66" t="s">
        <v>23</v>
      </c>
      <c r="H367" s="66">
        <v>30</v>
      </c>
      <c r="I367" s="66" t="s">
        <v>23</v>
      </c>
      <c r="J367" s="66" t="s">
        <v>23</v>
      </c>
      <c r="K367" s="73"/>
      <c r="L367" s="76"/>
      <c r="M367" s="199">
        <v>6.8</v>
      </c>
      <c r="N367" s="199"/>
      <c r="O367" s="85"/>
      <c r="P367" s="86"/>
      <c r="Q367" s="87"/>
      <c r="R367" s="70"/>
      <c r="S367" s="70"/>
      <c r="T367" s="70"/>
      <c r="U367" s="70"/>
      <c r="V367" s="70"/>
      <c r="W367" s="70"/>
      <c r="X367" s="70"/>
      <c r="Y367" s="70"/>
    </row>
    <row r="368" spans="1:25" s="71" customFormat="1" ht="8.25" customHeight="1" x14ac:dyDescent="0.25">
      <c r="A368" s="62" t="s">
        <v>48</v>
      </c>
      <c r="B368" s="62" t="s">
        <v>454</v>
      </c>
      <c r="C368" s="73" t="s">
        <v>30</v>
      </c>
      <c r="D368" s="66">
        <v>63.2</v>
      </c>
      <c r="E368" s="66" t="s">
        <v>23</v>
      </c>
      <c r="F368" s="66" t="s">
        <v>23</v>
      </c>
      <c r="G368" s="66" t="s">
        <v>23</v>
      </c>
      <c r="H368" s="66">
        <v>63.2</v>
      </c>
      <c r="I368" s="66" t="s">
        <v>23</v>
      </c>
      <c r="J368" s="66" t="s">
        <v>23</v>
      </c>
      <c r="K368" s="73"/>
      <c r="L368" s="76"/>
      <c r="M368" s="199">
        <v>2.6</v>
      </c>
      <c r="N368" s="199"/>
      <c r="O368" s="85"/>
      <c r="P368" s="86"/>
      <c r="Q368" s="87"/>
      <c r="R368" s="70"/>
      <c r="S368" s="70"/>
      <c r="T368" s="70"/>
      <c r="U368" s="70"/>
      <c r="V368" s="70"/>
      <c r="W368" s="70"/>
      <c r="X368" s="70"/>
      <c r="Y368" s="70"/>
    </row>
    <row r="369" spans="1:25" s="71" customFormat="1" ht="8.25" customHeight="1" x14ac:dyDescent="0.25">
      <c r="A369" s="62" t="s">
        <v>50</v>
      </c>
      <c r="B369" s="62" t="s">
        <v>455</v>
      </c>
      <c r="C369" s="73" t="s">
        <v>30</v>
      </c>
      <c r="D369" s="66">
        <v>213.5</v>
      </c>
      <c r="E369" s="66" t="s">
        <v>23</v>
      </c>
      <c r="F369" s="66" t="s">
        <v>23</v>
      </c>
      <c r="G369" s="66" t="s">
        <v>23</v>
      </c>
      <c r="H369" s="66">
        <v>213.5</v>
      </c>
      <c r="I369" s="66" t="s">
        <v>23</v>
      </c>
      <c r="J369" s="66" t="s">
        <v>23</v>
      </c>
      <c r="K369" s="73"/>
      <c r="L369" s="76"/>
      <c r="M369" s="199">
        <v>12</v>
      </c>
      <c r="N369" s="199"/>
      <c r="O369" s="85"/>
      <c r="P369" s="86"/>
      <c r="Q369" s="87"/>
      <c r="R369" s="70"/>
      <c r="S369" s="70"/>
      <c r="T369" s="70"/>
      <c r="U369" s="70"/>
      <c r="V369" s="70"/>
      <c r="W369" s="70"/>
      <c r="X369" s="70"/>
      <c r="Y369" s="70"/>
    </row>
    <row r="370" spans="1:25" s="71" customFormat="1" ht="8.25" customHeight="1" x14ac:dyDescent="0.25">
      <c r="A370" s="62" t="s">
        <v>52</v>
      </c>
      <c r="B370" s="62" t="s">
        <v>456</v>
      </c>
      <c r="C370" s="73" t="s">
        <v>30</v>
      </c>
      <c r="D370" s="66">
        <v>1002</v>
      </c>
      <c r="E370" s="66" t="s">
        <v>23</v>
      </c>
      <c r="F370" s="66" t="s">
        <v>23</v>
      </c>
      <c r="G370" s="66" t="s">
        <v>23</v>
      </c>
      <c r="H370" s="66">
        <v>1002</v>
      </c>
      <c r="I370" s="66" t="s">
        <v>23</v>
      </c>
      <c r="J370" s="66" t="s">
        <v>23</v>
      </c>
      <c r="K370" s="73"/>
      <c r="L370" s="76"/>
      <c r="M370" s="199">
        <v>19.899999999999999</v>
      </c>
      <c r="N370" s="199"/>
      <c r="O370" s="85"/>
      <c r="P370" s="86"/>
      <c r="Q370" s="87"/>
      <c r="R370" s="70"/>
      <c r="S370" s="70"/>
      <c r="T370" s="70"/>
      <c r="U370" s="70"/>
      <c r="V370" s="70"/>
      <c r="W370" s="70"/>
      <c r="X370" s="70"/>
      <c r="Y370" s="70"/>
    </row>
    <row r="371" spans="1:25" s="71" customFormat="1" ht="8.25" customHeight="1" x14ac:dyDescent="0.25">
      <c r="A371" s="62" t="s">
        <v>53</v>
      </c>
      <c r="B371" s="62" t="s">
        <v>457</v>
      </c>
      <c r="C371" s="73" t="s">
        <v>30</v>
      </c>
      <c r="D371" s="66">
        <v>661.9</v>
      </c>
      <c r="E371" s="66" t="s">
        <v>23</v>
      </c>
      <c r="F371" s="66" t="s">
        <v>23</v>
      </c>
      <c r="G371" s="66" t="s">
        <v>23</v>
      </c>
      <c r="H371" s="66">
        <v>661.9</v>
      </c>
      <c r="I371" s="66" t="s">
        <v>23</v>
      </c>
      <c r="J371" s="66" t="s">
        <v>23</v>
      </c>
      <c r="K371" s="73"/>
      <c r="L371" s="76"/>
      <c r="M371" s="199">
        <v>11</v>
      </c>
      <c r="N371" s="199"/>
      <c r="O371" s="85"/>
      <c r="P371" s="86"/>
      <c r="Q371" s="87"/>
      <c r="R371" s="70"/>
      <c r="S371" s="70"/>
      <c r="T371" s="70"/>
      <c r="U371" s="70"/>
      <c r="V371" s="70"/>
      <c r="W371" s="70"/>
      <c r="X371" s="70"/>
      <c r="Y371" s="70"/>
    </row>
    <row r="372" spans="1:25" s="71" customFormat="1" ht="8.25" customHeight="1" x14ac:dyDescent="0.25">
      <c r="A372" s="62" t="s">
        <v>54</v>
      </c>
      <c r="B372" s="62" t="s">
        <v>458</v>
      </c>
      <c r="C372" s="73" t="s">
        <v>30</v>
      </c>
      <c r="D372" s="66">
        <v>310.3</v>
      </c>
      <c r="E372" s="66" t="s">
        <v>23</v>
      </c>
      <c r="F372" s="66" t="s">
        <v>23</v>
      </c>
      <c r="G372" s="66" t="s">
        <v>23</v>
      </c>
      <c r="H372" s="66">
        <v>310.3</v>
      </c>
      <c r="I372" s="66" t="s">
        <v>23</v>
      </c>
      <c r="J372" s="66" t="s">
        <v>23</v>
      </c>
      <c r="K372" s="73"/>
      <c r="L372" s="76"/>
      <c r="M372" s="199">
        <v>2.6</v>
      </c>
      <c r="N372" s="199"/>
      <c r="O372" s="85"/>
      <c r="P372" s="86"/>
      <c r="Q372" s="87"/>
      <c r="R372" s="70"/>
      <c r="S372" s="70"/>
      <c r="T372" s="70"/>
      <c r="U372" s="70"/>
      <c r="V372" s="70"/>
      <c r="W372" s="70"/>
      <c r="X372" s="70"/>
      <c r="Y372" s="70"/>
    </row>
    <row r="373" spans="1:25" s="71" customFormat="1" ht="8.25" customHeight="1" x14ac:dyDescent="0.25">
      <c r="A373" s="62" t="s">
        <v>55</v>
      </c>
      <c r="B373" s="62" t="s">
        <v>459</v>
      </c>
      <c r="C373" s="73" t="s">
        <v>30</v>
      </c>
      <c r="D373" s="66">
        <v>307</v>
      </c>
      <c r="E373" s="66" t="s">
        <v>23</v>
      </c>
      <c r="F373" s="66" t="s">
        <v>23</v>
      </c>
      <c r="G373" s="66" t="s">
        <v>23</v>
      </c>
      <c r="H373" s="66">
        <v>307</v>
      </c>
      <c r="I373" s="66" t="s">
        <v>23</v>
      </c>
      <c r="J373" s="66" t="s">
        <v>23</v>
      </c>
      <c r="K373" s="73" t="s">
        <v>444</v>
      </c>
      <c r="L373" s="76"/>
      <c r="M373" s="199">
        <v>2.6</v>
      </c>
      <c r="N373" s="199"/>
      <c r="O373" s="85"/>
      <c r="P373" s="86"/>
      <c r="Q373" s="87"/>
      <c r="R373" s="70"/>
      <c r="S373" s="70"/>
      <c r="T373" s="70"/>
      <c r="U373" s="70"/>
      <c r="V373" s="70"/>
      <c r="W373" s="70"/>
      <c r="X373" s="70"/>
      <c r="Y373" s="70"/>
    </row>
    <row r="374" spans="1:25" s="71" customFormat="1" ht="8.25" customHeight="1" x14ac:dyDescent="0.25">
      <c r="A374" s="62" t="s">
        <v>56</v>
      </c>
      <c r="B374" s="62" t="s">
        <v>460</v>
      </c>
      <c r="C374" s="73" t="s">
        <v>30</v>
      </c>
      <c r="D374" s="66">
        <v>80.8</v>
      </c>
      <c r="E374" s="66" t="s">
        <v>23</v>
      </c>
      <c r="F374" s="66" t="s">
        <v>23</v>
      </c>
      <c r="G374" s="66" t="s">
        <v>23</v>
      </c>
      <c r="H374" s="66">
        <v>80.8</v>
      </c>
      <c r="I374" s="66" t="s">
        <v>23</v>
      </c>
      <c r="J374" s="66" t="s">
        <v>23</v>
      </c>
      <c r="K374" s="84"/>
      <c r="L374" s="76"/>
      <c r="M374" s="199">
        <v>0.7</v>
      </c>
      <c r="N374" s="199"/>
      <c r="O374" s="85"/>
      <c r="P374" s="86"/>
      <c r="Q374" s="87"/>
      <c r="R374" s="70"/>
      <c r="S374" s="70"/>
      <c r="T374" s="70"/>
      <c r="U374" s="70"/>
      <c r="V374" s="70"/>
      <c r="W374" s="70"/>
      <c r="X374" s="70"/>
      <c r="Y374" s="70"/>
    </row>
    <row r="375" spans="1:25" s="71" customFormat="1" ht="8.25" customHeight="1" x14ac:dyDescent="0.25">
      <c r="A375" s="62" t="s">
        <v>57</v>
      </c>
      <c r="B375" s="62" t="s">
        <v>461</v>
      </c>
      <c r="C375" s="73" t="s">
        <v>30</v>
      </c>
      <c r="D375" s="66">
        <v>102.5</v>
      </c>
      <c r="E375" s="66" t="s">
        <v>23</v>
      </c>
      <c r="F375" s="66" t="s">
        <v>23</v>
      </c>
      <c r="G375" s="66" t="s">
        <v>23</v>
      </c>
      <c r="H375" s="66">
        <v>102.5</v>
      </c>
      <c r="I375" s="66" t="s">
        <v>23</v>
      </c>
      <c r="J375" s="66" t="s">
        <v>23</v>
      </c>
      <c r="K375" s="73"/>
      <c r="L375" s="76"/>
      <c r="M375" s="199">
        <v>1.8</v>
      </c>
      <c r="N375" s="199"/>
      <c r="O375" s="85"/>
      <c r="P375" s="86"/>
      <c r="Q375" s="87"/>
      <c r="R375" s="70"/>
      <c r="S375" s="70"/>
      <c r="T375" s="70"/>
      <c r="U375" s="70"/>
      <c r="V375" s="70"/>
      <c r="W375" s="70"/>
      <c r="X375" s="70"/>
      <c r="Y375" s="70"/>
    </row>
    <row r="376" spans="1:25" s="71" customFormat="1" ht="8.25" customHeight="1" x14ac:dyDescent="0.25">
      <c r="A376" s="62" t="s">
        <v>58</v>
      </c>
      <c r="B376" s="62" t="s">
        <v>462</v>
      </c>
      <c r="C376" s="73" t="s">
        <v>30</v>
      </c>
      <c r="D376" s="66">
        <v>90.1</v>
      </c>
      <c r="E376" s="66" t="s">
        <v>23</v>
      </c>
      <c r="F376" s="66" t="s">
        <v>23</v>
      </c>
      <c r="G376" s="66" t="s">
        <v>23</v>
      </c>
      <c r="H376" s="66">
        <v>90.1</v>
      </c>
      <c r="I376" s="66" t="s">
        <v>23</v>
      </c>
      <c r="J376" s="66" t="s">
        <v>23</v>
      </c>
      <c r="K376" s="73"/>
      <c r="L376" s="76"/>
      <c r="M376" s="199">
        <v>2</v>
      </c>
      <c r="N376" s="199"/>
      <c r="O376" s="85"/>
      <c r="P376" s="86"/>
      <c r="Q376" s="87"/>
      <c r="R376" s="70"/>
      <c r="S376" s="70"/>
      <c r="T376" s="70"/>
      <c r="U376" s="70"/>
      <c r="V376" s="70"/>
      <c r="W376" s="70"/>
      <c r="X376" s="70"/>
      <c r="Y376" s="70"/>
    </row>
    <row r="377" spans="1:25" s="71" customFormat="1" ht="8.25" customHeight="1" x14ac:dyDescent="0.25">
      <c r="A377" s="62" t="s">
        <v>59</v>
      </c>
      <c r="B377" s="62" t="s">
        <v>463</v>
      </c>
      <c r="C377" s="73" t="s">
        <v>30</v>
      </c>
      <c r="D377" s="66">
        <v>379.6</v>
      </c>
      <c r="E377" s="66" t="s">
        <v>23</v>
      </c>
      <c r="F377" s="66" t="s">
        <v>23</v>
      </c>
      <c r="G377" s="66" t="s">
        <v>23</v>
      </c>
      <c r="H377" s="66">
        <v>379.6</v>
      </c>
      <c r="I377" s="66" t="s">
        <v>23</v>
      </c>
      <c r="J377" s="66" t="s">
        <v>23</v>
      </c>
      <c r="K377" s="73"/>
      <c r="L377" s="76"/>
      <c r="M377" s="199">
        <v>8.8000000000000007</v>
      </c>
      <c r="N377" s="199"/>
      <c r="O377" s="85"/>
      <c r="P377" s="86"/>
      <c r="Q377" s="87"/>
      <c r="R377" s="70"/>
      <c r="S377" s="70"/>
      <c r="T377" s="70"/>
      <c r="U377" s="70"/>
      <c r="V377" s="70"/>
      <c r="W377" s="70"/>
      <c r="X377" s="70"/>
      <c r="Y377" s="70"/>
    </row>
    <row r="378" spans="1:25" s="71" customFormat="1" ht="8.25" customHeight="1" x14ac:dyDescent="0.25">
      <c r="A378" s="62" t="s">
        <v>60</v>
      </c>
      <c r="B378" s="62" t="s">
        <v>464</v>
      </c>
      <c r="C378" s="73" t="s">
        <v>30</v>
      </c>
      <c r="D378" s="66">
        <v>502.6</v>
      </c>
      <c r="E378" s="66" t="s">
        <v>23</v>
      </c>
      <c r="F378" s="66" t="s">
        <v>23</v>
      </c>
      <c r="G378" s="66" t="s">
        <v>23</v>
      </c>
      <c r="H378" s="66">
        <v>502.6</v>
      </c>
      <c r="I378" s="66" t="s">
        <v>23</v>
      </c>
      <c r="J378" s="66" t="s">
        <v>23</v>
      </c>
      <c r="K378" s="73"/>
      <c r="L378" s="76"/>
      <c r="M378" s="199">
        <v>28</v>
      </c>
      <c r="N378" s="199"/>
      <c r="O378" s="85"/>
      <c r="P378" s="86"/>
      <c r="Q378" s="87"/>
      <c r="R378" s="70"/>
      <c r="S378" s="70"/>
      <c r="T378" s="70"/>
      <c r="U378" s="70"/>
      <c r="V378" s="70"/>
      <c r="W378" s="70"/>
      <c r="X378" s="70"/>
      <c r="Y378" s="70"/>
    </row>
    <row r="379" spans="1:25" s="71" customFormat="1" ht="8.25" customHeight="1" x14ac:dyDescent="0.25">
      <c r="A379" s="62" t="s">
        <v>61</v>
      </c>
      <c r="B379" s="62" t="s">
        <v>465</v>
      </c>
      <c r="C379" s="73" t="s">
        <v>30</v>
      </c>
      <c r="D379" s="66">
        <v>46.9</v>
      </c>
      <c r="E379" s="66" t="s">
        <v>23</v>
      </c>
      <c r="F379" s="66" t="s">
        <v>23</v>
      </c>
      <c r="G379" s="66" t="s">
        <v>23</v>
      </c>
      <c r="H379" s="66">
        <v>46.9</v>
      </c>
      <c r="I379" s="66" t="s">
        <v>23</v>
      </c>
      <c r="J379" s="66" t="s">
        <v>23</v>
      </c>
      <c r="K379" s="73"/>
      <c r="L379" s="76"/>
      <c r="M379" s="199">
        <v>1</v>
      </c>
      <c r="N379" s="199"/>
      <c r="O379" s="85"/>
      <c r="P379" s="86"/>
      <c r="Q379" s="87"/>
      <c r="R379" s="70"/>
      <c r="S379" s="70"/>
      <c r="T379" s="70"/>
      <c r="U379" s="70"/>
      <c r="V379" s="70"/>
      <c r="W379" s="70"/>
      <c r="X379" s="70"/>
      <c r="Y379" s="70"/>
    </row>
    <row r="380" spans="1:25" s="71" customFormat="1" ht="8.25" customHeight="1" x14ac:dyDescent="0.25">
      <c r="A380" s="62" t="s">
        <v>62</v>
      </c>
      <c r="B380" s="62" t="s">
        <v>466</v>
      </c>
      <c r="C380" s="73" t="s">
        <v>30</v>
      </c>
      <c r="D380" s="66">
        <v>480.8</v>
      </c>
      <c r="E380" s="66" t="s">
        <v>23</v>
      </c>
      <c r="F380" s="66" t="s">
        <v>23</v>
      </c>
      <c r="G380" s="66" t="s">
        <v>23</v>
      </c>
      <c r="H380" s="66">
        <v>480.8</v>
      </c>
      <c r="I380" s="66" t="s">
        <v>23</v>
      </c>
      <c r="J380" s="66" t="s">
        <v>23</v>
      </c>
      <c r="K380" s="73"/>
      <c r="L380" s="76"/>
      <c r="M380" s="199">
        <v>8.1</v>
      </c>
      <c r="N380" s="199"/>
      <c r="O380" s="85"/>
      <c r="P380" s="86"/>
      <c r="Q380" s="87"/>
      <c r="R380" s="70"/>
      <c r="S380" s="70"/>
      <c r="T380" s="70"/>
      <c r="U380" s="70"/>
      <c r="V380" s="70"/>
      <c r="W380" s="70"/>
      <c r="X380" s="70"/>
      <c r="Y380" s="70"/>
    </row>
    <row r="381" spans="1:25" s="71" customFormat="1" ht="8.25" customHeight="1" x14ac:dyDescent="0.25">
      <c r="A381" s="62" t="s">
        <v>63</v>
      </c>
      <c r="B381" s="62" t="s">
        <v>467</v>
      </c>
      <c r="C381" s="73" t="s">
        <v>30</v>
      </c>
      <c r="D381" s="66">
        <v>315.5</v>
      </c>
      <c r="E381" s="66" t="s">
        <v>23</v>
      </c>
      <c r="F381" s="66" t="s">
        <v>23</v>
      </c>
      <c r="G381" s="66" t="s">
        <v>23</v>
      </c>
      <c r="H381" s="66">
        <v>315.5</v>
      </c>
      <c r="I381" s="66" t="s">
        <v>23</v>
      </c>
      <c r="J381" s="66" t="s">
        <v>23</v>
      </c>
      <c r="K381" s="73"/>
      <c r="L381" s="76"/>
      <c r="M381" s="199">
        <v>5</v>
      </c>
      <c r="N381" s="199"/>
      <c r="O381" s="85"/>
      <c r="P381" s="86"/>
      <c r="Q381" s="87"/>
      <c r="R381" s="70"/>
      <c r="S381" s="70"/>
      <c r="T381" s="70"/>
      <c r="U381" s="70"/>
      <c r="V381" s="70"/>
      <c r="W381" s="70"/>
      <c r="X381" s="70"/>
      <c r="Y381" s="70"/>
    </row>
    <row r="382" spans="1:25" s="71" customFormat="1" ht="8.25" customHeight="1" x14ac:dyDescent="0.25">
      <c r="A382" s="62" t="s">
        <v>64</v>
      </c>
      <c r="B382" s="62" t="s">
        <v>468</v>
      </c>
      <c r="C382" s="73" t="s">
        <v>30</v>
      </c>
      <c r="D382" s="66">
        <v>103.1</v>
      </c>
      <c r="E382" s="66" t="s">
        <v>23</v>
      </c>
      <c r="F382" s="66" t="s">
        <v>23</v>
      </c>
      <c r="G382" s="66" t="s">
        <v>23</v>
      </c>
      <c r="H382" s="66">
        <v>103.1</v>
      </c>
      <c r="I382" s="66" t="s">
        <v>23</v>
      </c>
      <c r="J382" s="66" t="s">
        <v>23</v>
      </c>
      <c r="K382" s="73"/>
      <c r="L382" s="76"/>
      <c r="M382" s="199">
        <v>2.2000000000000002</v>
      </c>
      <c r="N382" s="199"/>
      <c r="O382" s="85"/>
      <c r="P382" s="86"/>
      <c r="Q382" s="87"/>
      <c r="R382" s="70"/>
      <c r="S382" s="70"/>
      <c r="T382" s="70"/>
      <c r="U382" s="70"/>
      <c r="V382" s="70"/>
      <c r="W382" s="70"/>
      <c r="X382" s="70"/>
      <c r="Y382" s="70"/>
    </row>
    <row r="383" spans="1:25" s="71" customFormat="1" ht="8.25" customHeight="1" x14ac:dyDescent="0.25">
      <c r="A383" s="62" t="s">
        <v>65</v>
      </c>
      <c r="B383" s="62" t="s">
        <v>469</v>
      </c>
      <c r="C383" s="73" t="s">
        <v>30</v>
      </c>
      <c r="D383" s="66">
        <v>236</v>
      </c>
      <c r="E383" s="66" t="s">
        <v>23</v>
      </c>
      <c r="F383" s="66" t="s">
        <v>23</v>
      </c>
      <c r="G383" s="66" t="s">
        <v>23</v>
      </c>
      <c r="H383" s="66">
        <v>236</v>
      </c>
      <c r="I383" s="66" t="s">
        <v>23</v>
      </c>
      <c r="J383" s="66" t="s">
        <v>23</v>
      </c>
      <c r="K383" s="73"/>
      <c r="L383" s="76"/>
      <c r="M383" s="199">
        <v>6</v>
      </c>
      <c r="N383" s="199"/>
      <c r="O383" s="85"/>
      <c r="P383" s="86"/>
      <c r="Q383" s="87"/>
      <c r="R383" s="70"/>
      <c r="S383" s="70"/>
      <c r="T383" s="70"/>
      <c r="U383" s="70"/>
      <c r="V383" s="70"/>
      <c r="W383" s="70"/>
      <c r="X383" s="70"/>
      <c r="Y383" s="70"/>
    </row>
    <row r="384" spans="1:25" s="71" customFormat="1" ht="8.25" customHeight="1" x14ac:dyDescent="0.25">
      <c r="A384" s="62" t="s">
        <v>66</v>
      </c>
      <c r="B384" s="62" t="s">
        <v>470</v>
      </c>
      <c r="C384" s="73" t="s">
        <v>30</v>
      </c>
      <c r="D384" s="66">
        <v>1030.4000000000001</v>
      </c>
      <c r="E384" s="66" t="s">
        <v>23</v>
      </c>
      <c r="F384" s="66" t="s">
        <v>23</v>
      </c>
      <c r="G384" s="66" t="s">
        <v>23</v>
      </c>
      <c r="H384" s="66">
        <v>1030.4000000000001</v>
      </c>
      <c r="I384" s="66" t="s">
        <v>23</v>
      </c>
      <c r="J384" s="66" t="s">
        <v>23</v>
      </c>
      <c r="K384" s="73"/>
      <c r="L384" s="76"/>
      <c r="M384" s="199">
        <v>25</v>
      </c>
      <c r="N384" s="199"/>
      <c r="O384" s="85"/>
      <c r="P384" s="86"/>
      <c r="Q384" s="87"/>
      <c r="R384" s="70"/>
      <c r="S384" s="70"/>
      <c r="T384" s="70"/>
      <c r="U384" s="70"/>
      <c r="V384" s="70"/>
      <c r="W384" s="70"/>
      <c r="X384" s="70"/>
      <c r="Y384" s="70"/>
    </row>
    <row r="385" spans="1:25" s="71" customFormat="1" ht="8.25" customHeight="1" x14ac:dyDescent="0.25">
      <c r="A385" s="62" t="s">
        <v>67</v>
      </c>
      <c r="B385" s="62" t="s">
        <v>471</v>
      </c>
      <c r="C385" s="73" t="s">
        <v>30</v>
      </c>
      <c r="D385" s="66">
        <v>142</v>
      </c>
      <c r="E385" s="66" t="s">
        <v>23</v>
      </c>
      <c r="F385" s="66" t="s">
        <v>23</v>
      </c>
      <c r="G385" s="66" t="s">
        <v>23</v>
      </c>
      <c r="H385" s="66">
        <v>142</v>
      </c>
      <c r="I385" s="66" t="s">
        <v>23</v>
      </c>
      <c r="J385" s="66" t="s">
        <v>23</v>
      </c>
      <c r="K385" s="73"/>
      <c r="L385" s="76"/>
      <c r="M385" s="199">
        <v>4</v>
      </c>
      <c r="N385" s="199"/>
      <c r="O385" s="85"/>
      <c r="P385" s="86"/>
      <c r="Q385" s="87"/>
      <c r="R385" s="70"/>
      <c r="S385" s="70"/>
      <c r="T385" s="70"/>
      <c r="U385" s="70"/>
      <c r="V385" s="70"/>
      <c r="W385" s="70"/>
      <c r="X385" s="70"/>
      <c r="Y385" s="70"/>
    </row>
    <row r="386" spans="1:25" s="71" customFormat="1" ht="8.25" customHeight="1" x14ac:dyDescent="0.25">
      <c r="A386" s="62" t="s">
        <v>68</v>
      </c>
      <c r="B386" s="62" t="s">
        <v>472</v>
      </c>
      <c r="C386" s="73" t="s">
        <v>30</v>
      </c>
      <c r="D386" s="66">
        <v>264.39999999999998</v>
      </c>
      <c r="E386" s="66" t="s">
        <v>23</v>
      </c>
      <c r="F386" s="66" t="s">
        <v>23</v>
      </c>
      <c r="G386" s="66" t="s">
        <v>23</v>
      </c>
      <c r="H386" s="66">
        <v>264.39999999999998</v>
      </c>
      <c r="I386" s="66" t="s">
        <v>23</v>
      </c>
      <c r="J386" s="66" t="s">
        <v>23</v>
      </c>
      <c r="K386" s="73"/>
      <c r="L386" s="76"/>
      <c r="M386" s="199">
        <v>6.5</v>
      </c>
      <c r="N386" s="199"/>
      <c r="O386" s="85"/>
      <c r="P386" s="86"/>
      <c r="Q386" s="87"/>
      <c r="R386" s="70"/>
      <c r="S386" s="70"/>
      <c r="T386" s="70"/>
      <c r="U386" s="70"/>
      <c r="V386" s="70"/>
      <c r="W386" s="70"/>
      <c r="X386" s="70"/>
      <c r="Y386" s="70"/>
    </row>
    <row r="387" spans="1:25" s="71" customFormat="1" ht="8.25" customHeight="1" x14ac:dyDescent="0.25">
      <c r="A387" s="62" t="s">
        <v>69</v>
      </c>
      <c r="B387" s="62" t="s">
        <v>473</v>
      </c>
      <c r="C387" s="73" t="s">
        <v>30</v>
      </c>
      <c r="D387" s="66">
        <v>605.6</v>
      </c>
      <c r="E387" s="66" t="s">
        <v>23</v>
      </c>
      <c r="F387" s="66" t="s">
        <v>23</v>
      </c>
      <c r="G387" s="66" t="s">
        <v>23</v>
      </c>
      <c r="H387" s="66">
        <v>605.6</v>
      </c>
      <c r="I387" s="66" t="s">
        <v>23</v>
      </c>
      <c r="J387" s="66" t="s">
        <v>23</v>
      </c>
      <c r="K387" s="73"/>
      <c r="L387" s="76"/>
      <c r="M387" s="199">
        <v>5.8</v>
      </c>
      <c r="N387" s="199"/>
      <c r="O387" s="85"/>
      <c r="P387" s="86"/>
      <c r="Q387" s="87"/>
      <c r="R387" s="70"/>
      <c r="S387" s="70"/>
      <c r="T387" s="70"/>
      <c r="U387" s="70"/>
      <c r="V387" s="70"/>
      <c r="W387" s="70"/>
      <c r="X387" s="70"/>
      <c r="Y387" s="70"/>
    </row>
    <row r="388" spans="1:25" s="71" customFormat="1" ht="8.25" customHeight="1" x14ac:dyDescent="0.25">
      <c r="A388" s="62" t="s">
        <v>72</v>
      </c>
      <c r="B388" s="62" t="s">
        <v>474</v>
      </c>
      <c r="C388" s="73" t="s">
        <v>30</v>
      </c>
      <c r="D388" s="66">
        <v>216.7</v>
      </c>
      <c r="E388" s="66" t="s">
        <v>23</v>
      </c>
      <c r="F388" s="66" t="s">
        <v>23</v>
      </c>
      <c r="G388" s="66" t="s">
        <v>23</v>
      </c>
      <c r="H388" s="66">
        <v>216.7</v>
      </c>
      <c r="I388" s="66" t="s">
        <v>23</v>
      </c>
      <c r="J388" s="66" t="s">
        <v>23</v>
      </c>
      <c r="K388" s="73"/>
      <c r="L388" s="76"/>
      <c r="M388" s="199">
        <v>38</v>
      </c>
      <c r="N388" s="199"/>
      <c r="O388" s="85"/>
      <c r="P388" s="86"/>
      <c r="Q388" s="87"/>
      <c r="R388" s="70"/>
      <c r="S388" s="70"/>
      <c r="T388" s="70"/>
      <c r="U388" s="70"/>
      <c r="V388" s="70"/>
      <c r="W388" s="70"/>
      <c r="X388" s="70"/>
      <c r="Y388" s="70"/>
    </row>
    <row r="389" spans="1:25" s="71" customFormat="1" ht="8.25" customHeight="1" x14ac:dyDescent="0.25">
      <c r="A389" s="62" t="s">
        <v>74</v>
      </c>
      <c r="B389" s="62" t="s">
        <v>475</v>
      </c>
      <c r="C389" s="73" t="s">
        <v>30</v>
      </c>
      <c r="D389" s="66">
        <v>177</v>
      </c>
      <c r="E389" s="66" t="s">
        <v>23</v>
      </c>
      <c r="F389" s="66" t="s">
        <v>23</v>
      </c>
      <c r="G389" s="66" t="s">
        <v>23</v>
      </c>
      <c r="H389" s="66">
        <v>177</v>
      </c>
      <c r="I389" s="66" t="s">
        <v>23</v>
      </c>
      <c r="J389" s="66" t="s">
        <v>23</v>
      </c>
      <c r="K389" s="73"/>
      <c r="L389" s="76"/>
      <c r="M389" s="199">
        <v>4.5999999999999996</v>
      </c>
      <c r="N389" s="199"/>
      <c r="O389" s="85"/>
      <c r="P389" s="86"/>
      <c r="Q389" s="87"/>
      <c r="R389" s="70"/>
      <c r="S389" s="70"/>
      <c r="T389" s="70"/>
      <c r="U389" s="70"/>
      <c r="V389" s="70"/>
      <c r="W389" s="70"/>
      <c r="X389" s="70"/>
      <c r="Y389" s="70"/>
    </row>
    <row r="390" spans="1:25" s="71" customFormat="1" ht="8.25" customHeight="1" x14ac:dyDescent="0.25">
      <c r="A390" s="62" t="s">
        <v>76</v>
      </c>
      <c r="B390" s="62" t="s">
        <v>476</v>
      </c>
      <c r="C390" s="73" t="s">
        <v>30</v>
      </c>
      <c r="D390" s="66">
        <v>346.7</v>
      </c>
      <c r="E390" s="66" t="s">
        <v>23</v>
      </c>
      <c r="F390" s="66" t="s">
        <v>23</v>
      </c>
      <c r="G390" s="66" t="s">
        <v>23</v>
      </c>
      <c r="H390" s="66">
        <v>346.7</v>
      </c>
      <c r="I390" s="66" t="s">
        <v>23</v>
      </c>
      <c r="J390" s="66" t="s">
        <v>23</v>
      </c>
      <c r="K390" s="73"/>
      <c r="L390" s="76"/>
      <c r="M390" s="199">
        <v>4.0999999999999996</v>
      </c>
      <c r="N390" s="199"/>
      <c r="O390" s="85"/>
      <c r="P390" s="86"/>
      <c r="Q390" s="87"/>
      <c r="R390" s="70"/>
      <c r="S390" s="70"/>
      <c r="T390" s="70"/>
      <c r="U390" s="70"/>
      <c r="V390" s="70"/>
      <c r="W390" s="70"/>
      <c r="X390" s="70"/>
      <c r="Y390" s="70"/>
    </row>
    <row r="391" spans="1:25" s="71" customFormat="1" ht="8.25" customHeight="1" x14ac:dyDescent="0.25">
      <c r="A391" s="62" t="s">
        <v>78</v>
      </c>
      <c r="B391" s="62" t="s">
        <v>477</v>
      </c>
      <c r="C391" s="73" t="s">
        <v>30</v>
      </c>
      <c r="D391" s="66">
        <v>29.5</v>
      </c>
      <c r="E391" s="66" t="s">
        <v>23</v>
      </c>
      <c r="F391" s="66" t="s">
        <v>23</v>
      </c>
      <c r="G391" s="66" t="s">
        <v>23</v>
      </c>
      <c r="H391" s="66">
        <v>29.5</v>
      </c>
      <c r="I391" s="66" t="s">
        <v>23</v>
      </c>
      <c r="J391" s="66" t="s">
        <v>23</v>
      </c>
      <c r="K391" s="73"/>
      <c r="L391" s="76"/>
      <c r="M391" s="199">
        <v>1.5</v>
      </c>
      <c r="N391" s="199"/>
      <c r="O391" s="85"/>
      <c r="P391" s="86"/>
      <c r="Q391" s="87"/>
      <c r="R391" s="70"/>
      <c r="S391" s="70"/>
      <c r="T391" s="70"/>
      <c r="U391" s="70"/>
      <c r="V391" s="70"/>
      <c r="W391" s="70"/>
      <c r="X391" s="70"/>
      <c r="Y391" s="70"/>
    </row>
    <row r="392" spans="1:25" s="71" customFormat="1" ht="8.25" customHeight="1" x14ac:dyDescent="0.25">
      <c r="A392" s="62" t="s">
        <v>80</v>
      </c>
      <c r="B392" s="62" t="s">
        <v>478</v>
      </c>
      <c r="C392" s="73" t="s">
        <v>30</v>
      </c>
      <c r="D392" s="66">
        <v>51.1</v>
      </c>
      <c r="E392" s="66" t="s">
        <v>23</v>
      </c>
      <c r="F392" s="66" t="s">
        <v>23</v>
      </c>
      <c r="G392" s="66" t="s">
        <v>23</v>
      </c>
      <c r="H392" s="66">
        <v>51.1</v>
      </c>
      <c r="I392" s="66" t="s">
        <v>23</v>
      </c>
      <c r="J392" s="66" t="s">
        <v>23</v>
      </c>
      <c r="K392" s="73"/>
      <c r="L392" s="76"/>
      <c r="M392" s="199">
        <v>0.6</v>
      </c>
      <c r="N392" s="199"/>
      <c r="O392" s="85"/>
      <c r="P392" s="86"/>
      <c r="Q392" s="87"/>
      <c r="R392" s="70"/>
      <c r="S392" s="70"/>
      <c r="T392" s="70"/>
      <c r="U392" s="70"/>
      <c r="V392" s="70"/>
      <c r="W392" s="70"/>
      <c r="X392" s="70"/>
      <c r="Y392" s="70"/>
    </row>
    <row r="393" spans="1:25" s="71" customFormat="1" ht="8.25" customHeight="1" x14ac:dyDescent="0.25">
      <c r="A393" s="62" t="s">
        <v>479</v>
      </c>
      <c r="B393" s="62" t="s">
        <v>480</v>
      </c>
      <c r="C393" s="73" t="s">
        <v>30</v>
      </c>
      <c r="D393" s="66">
        <v>510.2</v>
      </c>
      <c r="E393" s="66" t="s">
        <v>23</v>
      </c>
      <c r="F393" s="66" t="s">
        <v>23</v>
      </c>
      <c r="G393" s="66" t="s">
        <v>23</v>
      </c>
      <c r="H393" s="66">
        <v>510.2</v>
      </c>
      <c r="I393" s="66" t="s">
        <v>23</v>
      </c>
      <c r="J393" s="66" t="s">
        <v>23</v>
      </c>
      <c r="K393" s="73"/>
      <c r="L393" s="76"/>
      <c r="M393" s="199">
        <v>9.6999999999999993</v>
      </c>
      <c r="N393" s="199"/>
      <c r="O393" s="85"/>
      <c r="P393" s="86"/>
      <c r="Q393" s="87"/>
      <c r="R393" s="70"/>
      <c r="S393" s="70"/>
      <c r="T393" s="70"/>
      <c r="U393" s="70"/>
      <c r="V393" s="70"/>
      <c r="W393" s="70"/>
      <c r="X393" s="70"/>
      <c r="Y393" s="70"/>
    </row>
    <row r="394" spans="1:25" s="71" customFormat="1" ht="8.25" customHeight="1" x14ac:dyDescent="0.25">
      <c r="A394" s="62" t="s">
        <v>481</v>
      </c>
      <c r="B394" s="62" t="s">
        <v>482</v>
      </c>
      <c r="C394" s="73" t="s">
        <v>30</v>
      </c>
      <c r="D394" s="66">
        <v>570.29999999999995</v>
      </c>
      <c r="E394" s="66" t="s">
        <v>23</v>
      </c>
      <c r="F394" s="66" t="s">
        <v>23</v>
      </c>
      <c r="G394" s="66" t="s">
        <v>23</v>
      </c>
      <c r="H394" s="66">
        <v>570.29999999999995</v>
      </c>
      <c r="I394" s="66" t="s">
        <v>23</v>
      </c>
      <c r="J394" s="66" t="s">
        <v>23</v>
      </c>
      <c r="K394" s="73"/>
      <c r="L394" s="76"/>
      <c r="M394" s="199">
        <v>7.9</v>
      </c>
      <c r="N394" s="199"/>
      <c r="O394" s="85"/>
      <c r="P394" s="86"/>
      <c r="Q394" s="87"/>
      <c r="R394" s="70"/>
      <c r="S394" s="70"/>
      <c r="T394" s="70"/>
      <c r="U394" s="70"/>
      <c r="V394" s="70"/>
      <c r="W394" s="70"/>
      <c r="X394" s="70"/>
      <c r="Y394" s="70"/>
    </row>
    <row r="395" spans="1:25" s="71" customFormat="1" ht="8.25" customHeight="1" x14ac:dyDescent="0.25">
      <c r="A395" s="62" t="s">
        <v>483</v>
      </c>
      <c r="B395" s="62" t="s">
        <v>484</v>
      </c>
      <c r="C395" s="73" t="s">
        <v>30</v>
      </c>
      <c r="D395" s="66">
        <v>175.8</v>
      </c>
      <c r="E395" s="66" t="s">
        <v>23</v>
      </c>
      <c r="F395" s="66" t="s">
        <v>23</v>
      </c>
      <c r="G395" s="66" t="s">
        <v>23</v>
      </c>
      <c r="H395" s="66">
        <v>175.8</v>
      </c>
      <c r="I395" s="66" t="s">
        <v>23</v>
      </c>
      <c r="J395" s="66" t="s">
        <v>23</v>
      </c>
      <c r="K395" s="73"/>
      <c r="L395" s="76"/>
      <c r="M395" s="199">
        <v>1</v>
      </c>
      <c r="N395" s="199"/>
      <c r="O395" s="85"/>
      <c r="P395" s="86"/>
      <c r="Q395" s="87"/>
      <c r="R395" s="70"/>
      <c r="S395" s="70"/>
      <c r="T395" s="70"/>
      <c r="U395" s="70"/>
      <c r="V395" s="70"/>
      <c r="W395" s="70"/>
      <c r="X395" s="70"/>
      <c r="Y395" s="70"/>
    </row>
    <row r="396" spans="1:25" s="71" customFormat="1" ht="8.25" customHeight="1" x14ac:dyDescent="0.25">
      <c r="A396" s="62" t="s">
        <v>485</v>
      </c>
      <c r="B396" s="62" t="s">
        <v>486</v>
      </c>
      <c r="C396" s="73" t="s">
        <v>30</v>
      </c>
      <c r="D396" s="66">
        <v>193.3</v>
      </c>
      <c r="E396" s="66" t="s">
        <v>23</v>
      </c>
      <c r="F396" s="66" t="s">
        <v>23</v>
      </c>
      <c r="G396" s="66" t="s">
        <v>23</v>
      </c>
      <c r="H396" s="66">
        <v>193.3</v>
      </c>
      <c r="I396" s="66" t="s">
        <v>23</v>
      </c>
      <c r="J396" s="66" t="s">
        <v>23</v>
      </c>
      <c r="K396" s="73"/>
      <c r="L396" s="76"/>
      <c r="M396" s="199">
        <v>0.5</v>
      </c>
      <c r="N396" s="199"/>
      <c r="O396" s="85"/>
      <c r="P396" s="86"/>
      <c r="Q396" s="87"/>
      <c r="R396" s="70"/>
      <c r="S396" s="70"/>
      <c r="T396" s="70"/>
      <c r="U396" s="70"/>
      <c r="V396" s="70"/>
      <c r="W396" s="70"/>
      <c r="X396" s="70"/>
      <c r="Y396" s="70"/>
    </row>
    <row r="397" spans="1:25" s="71" customFormat="1" ht="8.25" customHeight="1" x14ac:dyDescent="0.25">
      <c r="A397" s="62" t="s">
        <v>487</v>
      </c>
      <c r="B397" s="62" t="s">
        <v>488</v>
      </c>
      <c r="C397" s="73" t="s">
        <v>30</v>
      </c>
      <c r="D397" s="66">
        <v>41.4</v>
      </c>
      <c r="E397" s="66" t="s">
        <v>23</v>
      </c>
      <c r="F397" s="66" t="s">
        <v>23</v>
      </c>
      <c r="G397" s="66" t="s">
        <v>23</v>
      </c>
      <c r="H397" s="66">
        <v>41.4</v>
      </c>
      <c r="I397" s="66" t="s">
        <v>23</v>
      </c>
      <c r="J397" s="66" t="s">
        <v>23</v>
      </c>
      <c r="K397" s="73"/>
      <c r="L397" s="76"/>
      <c r="M397" s="199">
        <v>0.4</v>
      </c>
      <c r="N397" s="199"/>
      <c r="O397" s="85"/>
      <c r="P397" s="86"/>
      <c r="Q397" s="87"/>
      <c r="R397" s="70"/>
      <c r="S397" s="70"/>
      <c r="T397" s="70"/>
      <c r="U397" s="70"/>
      <c r="V397" s="70"/>
      <c r="W397" s="70"/>
      <c r="X397" s="70"/>
      <c r="Y397" s="70"/>
    </row>
    <row r="398" spans="1:25" s="71" customFormat="1" ht="8.25" customHeight="1" x14ac:dyDescent="0.25">
      <c r="A398" s="62" t="s">
        <v>489</v>
      </c>
      <c r="B398" s="62" t="s">
        <v>490</v>
      </c>
      <c r="C398" s="73" t="s">
        <v>30</v>
      </c>
      <c r="D398" s="66">
        <v>390.7</v>
      </c>
      <c r="E398" s="66" t="s">
        <v>23</v>
      </c>
      <c r="F398" s="66" t="s">
        <v>23</v>
      </c>
      <c r="G398" s="66" t="s">
        <v>23</v>
      </c>
      <c r="H398" s="66">
        <v>390.7</v>
      </c>
      <c r="I398" s="66" t="s">
        <v>23</v>
      </c>
      <c r="J398" s="66" t="s">
        <v>23</v>
      </c>
      <c r="K398" s="73"/>
      <c r="L398" s="76"/>
      <c r="M398" s="199">
        <v>3.2</v>
      </c>
      <c r="N398" s="199"/>
      <c r="O398" s="85"/>
      <c r="P398" s="86"/>
      <c r="Q398" s="87"/>
      <c r="R398" s="70"/>
      <c r="S398" s="70"/>
      <c r="T398" s="70"/>
      <c r="U398" s="70"/>
      <c r="V398" s="70"/>
      <c r="W398" s="70"/>
      <c r="X398" s="70"/>
      <c r="Y398" s="70"/>
    </row>
    <row r="399" spans="1:25" s="71" customFormat="1" ht="8.25" customHeight="1" x14ac:dyDescent="0.25">
      <c r="A399" s="62" t="s">
        <v>491</v>
      </c>
      <c r="B399" s="62" t="s">
        <v>492</v>
      </c>
      <c r="C399" s="73" t="s">
        <v>30</v>
      </c>
      <c r="D399" s="66">
        <v>363.6</v>
      </c>
      <c r="E399" s="66" t="s">
        <v>23</v>
      </c>
      <c r="F399" s="66" t="s">
        <v>23</v>
      </c>
      <c r="G399" s="66" t="s">
        <v>23</v>
      </c>
      <c r="H399" s="66">
        <v>363.6</v>
      </c>
      <c r="I399" s="66" t="s">
        <v>23</v>
      </c>
      <c r="J399" s="66" t="s">
        <v>23</v>
      </c>
      <c r="K399" s="73"/>
      <c r="L399" s="76"/>
      <c r="M399" s="199">
        <v>4</v>
      </c>
      <c r="N399" s="199"/>
      <c r="O399" s="85"/>
      <c r="P399" s="86"/>
      <c r="Q399" s="87"/>
      <c r="R399" s="70"/>
      <c r="S399" s="70"/>
      <c r="T399" s="70"/>
      <c r="U399" s="70"/>
      <c r="V399" s="70"/>
      <c r="W399" s="70"/>
      <c r="X399" s="70"/>
      <c r="Y399" s="70"/>
    </row>
    <row r="400" spans="1:25" s="71" customFormat="1" ht="8.25" customHeight="1" x14ac:dyDescent="0.25">
      <c r="A400" s="62" t="s">
        <v>493</v>
      </c>
      <c r="B400" s="62" t="s">
        <v>494</v>
      </c>
      <c r="C400" s="73" t="s">
        <v>30</v>
      </c>
      <c r="D400" s="66">
        <v>226.9</v>
      </c>
      <c r="E400" s="66" t="s">
        <v>23</v>
      </c>
      <c r="F400" s="66" t="s">
        <v>23</v>
      </c>
      <c r="G400" s="66" t="s">
        <v>23</v>
      </c>
      <c r="H400" s="66">
        <v>226.9</v>
      </c>
      <c r="I400" s="66" t="s">
        <v>23</v>
      </c>
      <c r="J400" s="66" t="s">
        <v>23</v>
      </c>
      <c r="K400" s="73"/>
      <c r="L400" s="62" t="s">
        <v>446</v>
      </c>
      <c r="M400" s="199">
        <v>4.0999999999999996</v>
      </c>
      <c r="N400" s="199"/>
      <c r="O400" s="85"/>
      <c r="P400" s="86"/>
      <c r="Q400" s="87"/>
      <c r="R400" s="70"/>
      <c r="S400" s="70"/>
      <c r="T400" s="70"/>
      <c r="U400" s="70"/>
      <c r="V400" s="70"/>
      <c r="W400" s="70"/>
      <c r="X400" s="70"/>
      <c r="Y400" s="70"/>
    </row>
    <row r="401" spans="1:25" s="71" customFormat="1" ht="8.25" customHeight="1" x14ac:dyDescent="0.25">
      <c r="A401" s="62" t="s">
        <v>495</v>
      </c>
      <c r="B401" s="62" t="s">
        <v>496</v>
      </c>
      <c r="C401" s="73" t="s">
        <v>30</v>
      </c>
      <c r="D401" s="66">
        <v>158.4</v>
      </c>
      <c r="E401" s="66" t="s">
        <v>23</v>
      </c>
      <c r="F401" s="66" t="s">
        <v>23</v>
      </c>
      <c r="G401" s="66" t="s">
        <v>23</v>
      </c>
      <c r="H401" s="66">
        <v>158.4</v>
      </c>
      <c r="I401" s="66" t="s">
        <v>23</v>
      </c>
      <c r="J401" s="66" t="s">
        <v>23</v>
      </c>
      <c r="K401" s="73"/>
      <c r="L401" s="62" t="s">
        <v>446</v>
      </c>
      <c r="M401" s="199">
        <v>1.5</v>
      </c>
      <c r="N401" s="199"/>
      <c r="O401" s="85"/>
      <c r="P401" s="86"/>
      <c r="Q401" s="87"/>
      <c r="R401" s="70"/>
      <c r="S401" s="70"/>
      <c r="T401" s="70"/>
      <c r="U401" s="70"/>
      <c r="V401" s="70"/>
      <c r="W401" s="70"/>
      <c r="X401" s="70"/>
      <c r="Y401" s="70"/>
    </row>
    <row r="402" spans="1:25" s="71" customFormat="1" ht="8.25" customHeight="1" x14ac:dyDescent="0.25">
      <c r="A402" s="62" t="s">
        <v>497</v>
      </c>
      <c r="B402" s="62" t="s">
        <v>498</v>
      </c>
      <c r="C402" s="73" t="s">
        <v>30</v>
      </c>
      <c r="D402" s="66">
        <v>419.8</v>
      </c>
      <c r="E402" s="66" t="s">
        <v>23</v>
      </c>
      <c r="F402" s="66" t="s">
        <v>23</v>
      </c>
      <c r="G402" s="66" t="s">
        <v>23</v>
      </c>
      <c r="H402" s="66">
        <v>419.8</v>
      </c>
      <c r="I402" s="66" t="s">
        <v>23</v>
      </c>
      <c r="J402" s="66" t="s">
        <v>23</v>
      </c>
      <c r="K402" s="73"/>
      <c r="L402" s="62" t="s">
        <v>446</v>
      </c>
      <c r="M402" s="199">
        <v>7</v>
      </c>
      <c r="N402" s="199"/>
      <c r="O402" s="85"/>
      <c r="P402" s="86"/>
      <c r="Q402" s="87"/>
      <c r="R402" s="70"/>
      <c r="S402" s="70"/>
      <c r="T402" s="70"/>
      <c r="U402" s="70"/>
      <c r="V402" s="70"/>
      <c r="W402" s="70"/>
      <c r="X402" s="70"/>
      <c r="Y402" s="70"/>
    </row>
    <row r="403" spans="1:25" x14ac:dyDescent="0.25">
      <c r="A403" s="4">
        <v>3</v>
      </c>
      <c r="B403" s="204" t="s">
        <v>499</v>
      </c>
      <c r="C403" s="204"/>
      <c r="D403" s="204"/>
      <c r="E403" s="204"/>
      <c r="F403" s="204"/>
      <c r="G403" s="204"/>
      <c r="H403" s="204"/>
      <c r="I403" s="204"/>
      <c r="J403" s="204"/>
      <c r="K403" s="204"/>
      <c r="L403" s="204"/>
      <c r="M403" s="204"/>
      <c r="N403" s="204"/>
      <c r="O403" s="2"/>
      <c r="P403" s="20"/>
      <c r="Q403" s="36"/>
    </row>
    <row r="404" spans="1:25" x14ac:dyDescent="0.25">
      <c r="A404" s="4" t="s">
        <v>129</v>
      </c>
      <c r="B404" s="5" t="s">
        <v>18</v>
      </c>
      <c r="C404" s="189" t="s">
        <v>19</v>
      </c>
      <c r="D404" s="189"/>
      <c r="E404" s="189"/>
      <c r="F404" s="189"/>
      <c r="G404" s="189"/>
      <c r="H404" s="189"/>
      <c r="I404" s="189"/>
      <c r="J404" s="189"/>
      <c r="K404" s="189"/>
      <c r="L404" s="189"/>
      <c r="M404" s="189"/>
      <c r="N404" s="189"/>
      <c r="O404" s="2"/>
      <c r="P404" s="20"/>
      <c r="Q404" s="36"/>
    </row>
    <row r="405" spans="1:25" ht="38.25" x14ac:dyDescent="0.25">
      <c r="A405" s="12" t="s">
        <v>130</v>
      </c>
      <c r="B405" s="57" t="s">
        <v>500</v>
      </c>
      <c r="C405" s="12" t="s">
        <v>30</v>
      </c>
      <c r="D405" s="43">
        <v>80632.899999999994</v>
      </c>
      <c r="E405" s="43" t="s">
        <v>23</v>
      </c>
      <c r="F405" s="43">
        <v>76573.8</v>
      </c>
      <c r="G405" s="43" t="s">
        <v>23</v>
      </c>
      <c r="H405" s="43">
        <v>3800.8</v>
      </c>
      <c r="I405" s="43">
        <v>258.3</v>
      </c>
      <c r="J405" s="43" t="s">
        <v>23</v>
      </c>
      <c r="K405" s="4"/>
      <c r="L405" s="5" t="s">
        <v>502</v>
      </c>
      <c r="M405" s="194">
        <v>194467.62</v>
      </c>
      <c r="N405" s="194"/>
      <c r="O405" s="3"/>
      <c r="P405" s="20"/>
      <c r="Q405" s="36"/>
    </row>
    <row r="406" spans="1:25" ht="90" x14ac:dyDescent="0.25">
      <c r="A406" s="13"/>
      <c r="B406" s="13"/>
      <c r="C406" s="59"/>
      <c r="D406" s="60"/>
      <c r="E406" s="60"/>
      <c r="F406" s="60"/>
      <c r="G406" s="60"/>
      <c r="H406" s="60"/>
      <c r="I406" s="60"/>
      <c r="J406" s="60"/>
      <c r="K406" s="11"/>
      <c r="L406" s="5" t="s">
        <v>258</v>
      </c>
      <c r="M406" s="194">
        <v>18</v>
      </c>
      <c r="N406" s="194"/>
      <c r="O406" s="3"/>
      <c r="P406" s="20"/>
      <c r="Q406" s="36"/>
    </row>
    <row r="407" spans="1:25" s="71" customFormat="1" ht="7.5" customHeight="1" x14ac:dyDescent="0.25">
      <c r="A407" s="62" t="s">
        <v>137</v>
      </c>
      <c r="B407" s="62" t="s">
        <v>503</v>
      </c>
      <c r="C407" s="73" t="s">
        <v>22</v>
      </c>
      <c r="D407" s="66">
        <v>875.2</v>
      </c>
      <c r="E407" s="66" t="s">
        <v>23</v>
      </c>
      <c r="F407" s="66">
        <v>831.4</v>
      </c>
      <c r="G407" s="66" t="s">
        <v>23</v>
      </c>
      <c r="H407" s="66">
        <v>43.8</v>
      </c>
      <c r="I407" s="66" t="s">
        <v>23</v>
      </c>
      <c r="J407" s="66" t="s">
        <v>23</v>
      </c>
      <c r="K407" s="73" t="s">
        <v>24</v>
      </c>
      <c r="L407" s="75" t="s">
        <v>502</v>
      </c>
      <c r="M407" s="199">
        <v>1253</v>
      </c>
      <c r="N407" s="199"/>
      <c r="O407" s="85"/>
      <c r="P407" s="86"/>
      <c r="Q407" s="87"/>
      <c r="R407" s="70"/>
      <c r="S407" s="70"/>
      <c r="T407" s="70"/>
      <c r="U407" s="70"/>
      <c r="V407" s="70"/>
      <c r="W407" s="70"/>
      <c r="X407" s="70"/>
      <c r="Y407" s="70"/>
    </row>
    <row r="408" spans="1:25" s="71" customFormat="1" ht="7.5" customHeight="1" x14ac:dyDescent="0.25">
      <c r="A408" s="62" t="s">
        <v>139</v>
      </c>
      <c r="B408" s="62" t="s">
        <v>504</v>
      </c>
      <c r="C408" s="73" t="s">
        <v>22</v>
      </c>
      <c r="D408" s="66">
        <v>1501.3</v>
      </c>
      <c r="E408" s="66" t="s">
        <v>23</v>
      </c>
      <c r="F408" s="66">
        <v>1426.2</v>
      </c>
      <c r="G408" s="66" t="s">
        <v>23</v>
      </c>
      <c r="H408" s="66">
        <v>75.099999999999994</v>
      </c>
      <c r="I408" s="66" t="s">
        <v>23</v>
      </c>
      <c r="J408" s="66" t="s">
        <v>23</v>
      </c>
      <c r="K408" s="73" t="s">
        <v>24</v>
      </c>
      <c r="L408" s="75" t="s">
        <v>502</v>
      </c>
      <c r="M408" s="199">
        <v>1808</v>
      </c>
      <c r="N408" s="199"/>
      <c r="O408" s="85"/>
      <c r="P408" s="86"/>
      <c r="Q408" s="87"/>
      <c r="R408" s="70"/>
      <c r="S408" s="70"/>
      <c r="T408" s="70"/>
      <c r="U408" s="70"/>
      <c r="V408" s="70"/>
      <c r="W408" s="70"/>
      <c r="X408" s="70"/>
      <c r="Y408" s="70"/>
    </row>
    <row r="409" spans="1:25" s="71" customFormat="1" ht="7.5" customHeight="1" x14ac:dyDescent="0.25">
      <c r="A409" s="62" t="s">
        <v>140</v>
      </c>
      <c r="B409" s="62" t="s">
        <v>505</v>
      </c>
      <c r="C409" s="73" t="s">
        <v>22</v>
      </c>
      <c r="D409" s="66">
        <v>627.70000000000005</v>
      </c>
      <c r="E409" s="66" t="s">
        <v>23</v>
      </c>
      <c r="F409" s="66">
        <v>596.29999999999995</v>
      </c>
      <c r="G409" s="66" t="s">
        <v>23</v>
      </c>
      <c r="H409" s="66">
        <v>31.4</v>
      </c>
      <c r="I409" s="66" t="s">
        <v>23</v>
      </c>
      <c r="J409" s="66" t="s">
        <v>23</v>
      </c>
      <c r="K409" s="73" t="s">
        <v>24</v>
      </c>
      <c r="L409" s="75" t="s">
        <v>502</v>
      </c>
      <c r="M409" s="199">
        <v>2916</v>
      </c>
      <c r="N409" s="199"/>
      <c r="O409" s="85"/>
      <c r="P409" s="86"/>
      <c r="Q409" s="87"/>
      <c r="R409" s="70"/>
      <c r="S409" s="70"/>
      <c r="T409" s="70"/>
      <c r="U409" s="70"/>
      <c r="V409" s="70"/>
      <c r="W409" s="70"/>
      <c r="X409" s="70"/>
      <c r="Y409" s="70"/>
    </row>
    <row r="410" spans="1:25" s="71" customFormat="1" ht="7.5" customHeight="1" x14ac:dyDescent="0.25">
      <c r="A410" s="62" t="s">
        <v>141</v>
      </c>
      <c r="B410" s="62" t="s">
        <v>506</v>
      </c>
      <c r="C410" s="73" t="s">
        <v>22</v>
      </c>
      <c r="D410" s="66">
        <v>456.9</v>
      </c>
      <c r="E410" s="66" t="s">
        <v>23</v>
      </c>
      <c r="F410" s="66">
        <v>434.1</v>
      </c>
      <c r="G410" s="66" t="s">
        <v>23</v>
      </c>
      <c r="H410" s="66">
        <v>22.8</v>
      </c>
      <c r="I410" s="66"/>
      <c r="J410" s="66"/>
      <c r="K410" s="73" t="s">
        <v>24</v>
      </c>
      <c r="L410" s="75" t="s">
        <v>502</v>
      </c>
      <c r="M410" s="199">
        <v>5300</v>
      </c>
      <c r="N410" s="199"/>
      <c r="O410" s="85"/>
      <c r="P410" s="86"/>
      <c r="Q410" s="87"/>
      <c r="R410" s="70"/>
      <c r="S410" s="70"/>
      <c r="T410" s="70"/>
      <c r="U410" s="70"/>
      <c r="V410" s="70"/>
      <c r="W410" s="70"/>
      <c r="X410" s="70"/>
      <c r="Y410" s="70"/>
    </row>
    <row r="411" spans="1:25" s="71" customFormat="1" ht="7.5" customHeight="1" x14ac:dyDescent="0.25">
      <c r="A411" s="62" t="s">
        <v>142</v>
      </c>
      <c r="B411" s="62" t="s">
        <v>507</v>
      </c>
      <c r="C411" s="73" t="s">
        <v>22</v>
      </c>
      <c r="D411" s="66">
        <v>2391</v>
      </c>
      <c r="E411" s="66" t="s">
        <v>23</v>
      </c>
      <c r="F411" s="66">
        <v>2271.4</v>
      </c>
      <c r="G411" s="66" t="s">
        <v>508</v>
      </c>
      <c r="H411" s="66">
        <v>119.6</v>
      </c>
      <c r="I411" s="66" t="s">
        <v>23</v>
      </c>
      <c r="J411" s="66" t="s">
        <v>23</v>
      </c>
      <c r="K411" s="73" t="s">
        <v>24</v>
      </c>
      <c r="L411" s="75" t="s">
        <v>502</v>
      </c>
      <c r="M411" s="199">
        <v>3188.1</v>
      </c>
      <c r="N411" s="199"/>
      <c r="O411" s="85"/>
      <c r="P411" s="86"/>
      <c r="Q411" s="87"/>
      <c r="R411" s="70"/>
      <c r="S411" s="70"/>
      <c r="T411" s="70"/>
      <c r="U411" s="70"/>
      <c r="V411" s="70"/>
      <c r="W411" s="70"/>
      <c r="X411" s="70"/>
      <c r="Y411" s="70"/>
    </row>
    <row r="412" spans="1:25" s="71" customFormat="1" ht="7.5" customHeight="1" x14ac:dyDescent="0.25">
      <c r="A412" s="62" t="s">
        <v>143</v>
      </c>
      <c r="B412" s="62" t="s">
        <v>509</v>
      </c>
      <c r="C412" s="73" t="s">
        <v>22</v>
      </c>
      <c r="D412" s="66">
        <v>2770</v>
      </c>
      <c r="E412" s="66" t="s">
        <v>23</v>
      </c>
      <c r="F412" s="66">
        <v>2631.5</v>
      </c>
      <c r="G412" s="66" t="s">
        <v>23</v>
      </c>
      <c r="H412" s="66">
        <v>138.5</v>
      </c>
      <c r="I412" s="66" t="s">
        <v>23</v>
      </c>
      <c r="J412" s="66" t="s">
        <v>23</v>
      </c>
      <c r="K412" s="73" t="s">
        <v>24</v>
      </c>
      <c r="L412" s="75" t="s">
        <v>502</v>
      </c>
      <c r="M412" s="199">
        <v>3557.69</v>
      </c>
      <c r="N412" s="199"/>
      <c r="O412" s="85"/>
      <c r="P412" s="86"/>
      <c r="Q412" s="87"/>
      <c r="R412" s="70"/>
      <c r="S412" s="70"/>
      <c r="T412" s="70"/>
      <c r="U412" s="70"/>
      <c r="V412" s="70"/>
      <c r="W412" s="70"/>
      <c r="X412" s="70"/>
      <c r="Y412" s="70"/>
    </row>
    <row r="413" spans="1:25" s="71" customFormat="1" ht="7.5" customHeight="1" x14ac:dyDescent="0.25">
      <c r="A413" s="62" t="s">
        <v>144</v>
      </c>
      <c r="B413" s="62" t="s">
        <v>510</v>
      </c>
      <c r="C413" s="73" t="s">
        <v>22</v>
      </c>
      <c r="D413" s="66">
        <v>651.20000000000005</v>
      </c>
      <c r="E413" s="66" t="s">
        <v>23</v>
      </c>
      <c r="F413" s="66">
        <v>618.6</v>
      </c>
      <c r="G413" s="66" t="s">
        <v>23</v>
      </c>
      <c r="H413" s="66">
        <v>32.6</v>
      </c>
      <c r="I413" s="66" t="s">
        <v>23</v>
      </c>
      <c r="J413" s="66" t="s">
        <v>23</v>
      </c>
      <c r="K413" s="73" t="s">
        <v>24</v>
      </c>
      <c r="L413" s="75" t="s">
        <v>502</v>
      </c>
      <c r="M413" s="199">
        <v>783.73</v>
      </c>
      <c r="N413" s="199"/>
      <c r="O413" s="85"/>
      <c r="P413" s="86"/>
      <c r="Q413" s="87"/>
      <c r="R413" s="70"/>
      <c r="S413" s="70"/>
      <c r="T413" s="70"/>
      <c r="U413" s="70"/>
      <c r="V413" s="70"/>
      <c r="W413" s="70"/>
      <c r="X413" s="70"/>
      <c r="Y413" s="70"/>
    </row>
    <row r="414" spans="1:25" s="71" customFormat="1" ht="7.5" customHeight="1" x14ac:dyDescent="0.25">
      <c r="A414" s="62" t="s">
        <v>145</v>
      </c>
      <c r="B414" s="62" t="s">
        <v>511</v>
      </c>
      <c r="C414" s="73" t="s">
        <v>22</v>
      </c>
      <c r="D414" s="66">
        <v>1706.6</v>
      </c>
      <c r="E414" s="66" t="s">
        <v>23</v>
      </c>
      <c r="F414" s="66">
        <v>1621.3</v>
      </c>
      <c r="G414" s="66" t="s">
        <v>23</v>
      </c>
      <c r="H414" s="66">
        <v>85.3</v>
      </c>
      <c r="I414" s="66" t="s">
        <v>23</v>
      </c>
      <c r="J414" s="66" t="s">
        <v>23</v>
      </c>
      <c r="K414" s="73" t="s">
        <v>24</v>
      </c>
      <c r="L414" s="75" t="s">
        <v>502</v>
      </c>
      <c r="M414" s="199">
        <v>2054</v>
      </c>
      <c r="N414" s="199"/>
      <c r="O414" s="85"/>
      <c r="P414" s="86"/>
      <c r="Q414" s="87"/>
      <c r="R414" s="70"/>
      <c r="S414" s="70"/>
      <c r="T414" s="70"/>
      <c r="U414" s="70"/>
      <c r="V414" s="70"/>
      <c r="W414" s="70"/>
      <c r="X414" s="70"/>
      <c r="Y414" s="70"/>
    </row>
    <row r="415" spans="1:25" s="71" customFormat="1" ht="7.5" customHeight="1" x14ac:dyDescent="0.25">
      <c r="A415" s="62" t="s">
        <v>146</v>
      </c>
      <c r="B415" s="62" t="s">
        <v>512</v>
      </c>
      <c r="C415" s="73" t="s">
        <v>22</v>
      </c>
      <c r="D415" s="66">
        <v>980.4</v>
      </c>
      <c r="E415" s="66" t="s">
        <v>23</v>
      </c>
      <c r="F415" s="66">
        <v>931.4</v>
      </c>
      <c r="G415" s="66" t="s">
        <v>23</v>
      </c>
      <c r="H415" s="66">
        <v>49</v>
      </c>
      <c r="I415" s="66" t="s">
        <v>23</v>
      </c>
      <c r="J415" s="66" t="s">
        <v>23</v>
      </c>
      <c r="K415" s="73" t="s">
        <v>24</v>
      </c>
      <c r="L415" s="75" t="s">
        <v>502</v>
      </c>
      <c r="M415" s="199">
        <v>1180</v>
      </c>
      <c r="N415" s="199"/>
      <c r="O415" s="85"/>
      <c r="P415" s="86"/>
      <c r="Q415" s="87"/>
      <c r="R415" s="70"/>
      <c r="S415" s="70"/>
      <c r="T415" s="70"/>
      <c r="U415" s="70"/>
      <c r="V415" s="70"/>
      <c r="W415" s="70"/>
      <c r="X415" s="70"/>
      <c r="Y415" s="70"/>
    </row>
    <row r="416" spans="1:25" s="71" customFormat="1" ht="7.5" customHeight="1" x14ac:dyDescent="0.25">
      <c r="A416" s="62" t="s">
        <v>147</v>
      </c>
      <c r="B416" s="62" t="s">
        <v>513</v>
      </c>
      <c r="C416" s="73" t="s">
        <v>22</v>
      </c>
      <c r="D416" s="66">
        <v>2666</v>
      </c>
      <c r="E416" s="66" t="s">
        <v>23</v>
      </c>
      <c r="F416" s="66">
        <v>2532.6999999999998</v>
      </c>
      <c r="G416" s="66" t="s">
        <v>23</v>
      </c>
      <c r="H416" s="66" t="s">
        <v>23</v>
      </c>
      <c r="I416" s="66">
        <v>133.30000000000001</v>
      </c>
      <c r="J416" s="66" t="s">
        <v>23</v>
      </c>
      <c r="K416" s="73" t="s">
        <v>444</v>
      </c>
      <c r="L416" s="75" t="s">
        <v>502</v>
      </c>
      <c r="M416" s="199">
        <v>3133.94</v>
      </c>
      <c r="N416" s="199"/>
      <c r="O416" s="85"/>
      <c r="P416" s="86"/>
      <c r="Q416" s="87"/>
      <c r="R416" s="70"/>
      <c r="S416" s="70"/>
      <c r="T416" s="70"/>
      <c r="U416" s="70"/>
      <c r="V416" s="70"/>
      <c r="W416" s="70"/>
      <c r="X416" s="70"/>
      <c r="Y416" s="70"/>
    </row>
    <row r="417" spans="1:25" s="71" customFormat="1" ht="7.5" customHeight="1" x14ac:dyDescent="0.25">
      <c r="A417" s="62" t="s">
        <v>148</v>
      </c>
      <c r="B417" s="62" t="s">
        <v>514</v>
      </c>
      <c r="C417" s="73" t="s">
        <v>22</v>
      </c>
      <c r="D417" s="66">
        <v>396.8</v>
      </c>
      <c r="E417" s="66" t="s">
        <v>23</v>
      </c>
      <c r="F417" s="66">
        <v>377</v>
      </c>
      <c r="G417" s="66" t="s">
        <v>23</v>
      </c>
      <c r="H417" s="66">
        <v>19.8</v>
      </c>
      <c r="I417" s="66" t="s">
        <v>23</v>
      </c>
      <c r="J417" s="66" t="s">
        <v>23</v>
      </c>
      <c r="K417" s="73" t="s">
        <v>24</v>
      </c>
      <c r="L417" s="75" t="s">
        <v>502</v>
      </c>
      <c r="M417" s="199">
        <v>500</v>
      </c>
      <c r="N417" s="199"/>
      <c r="O417" s="85"/>
      <c r="P417" s="86"/>
      <c r="Q417" s="87"/>
      <c r="R417" s="70"/>
      <c r="S417" s="70"/>
      <c r="T417" s="70"/>
      <c r="U417" s="70"/>
      <c r="V417" s="70"/>
      <c r="W417" s="70"/>
      <c r="X417" s="70"/>
      <c r="Y417" s="70"/>
    </row>
    <row r="418" spans="1:25" s="71" customFormat="1" ht="7.5" customHeight="1" x14ac:dyDescent="0.25">
      <c r="A418" s="62" t="s">
        <v>149</v>
      </c>
      <c r="B418" s="62" t="s">
        <v>515</v>
      </c>
      <c r="C418" s="73" t="s">
        <v>22</v>
      </c>
      <c r="D418" s="66">
        <v>966.2</v>
      </c>
      <c r="E418" s="66" t="s">
        <v>23</v>
      </c>
      <c r="F418" s="66">
        <v>917.9</v>
      </c>
      <c r="G418" s="66" t="s">
        <v>23</v>
      </c>
      <c r="H418" s="66">
        <v>48.3</v>
      </c>
      <c r="I418" s="66" t="s">
        <v>23</v>
      </c>
      <c r="J418" s="66" t="s">
        <v>23</v>
      </c>
      <c r="K418" s="73" t="s">
        <v>24</v>
      </c>
      <c r="L418" s="75" t="s">
        <v>502</v>
      </c>
      <c r="M418" s="199">
        <v>1217.5</v>
      </c>
      <c r="N418" s="199"/>
      <c r="O418" s="85"/>
      <c r="P418" s="86"/>
      <c r="Q418" s="87"/>
      <c r="R418" s="70"/>
      <c r="S418" s="70"/>
      <c r="T418" s="70"/>
      <c r="U418" s="70"/>
      <c r="V418" s="70"/>
      <c r="W418" s="70"/>
      <c r="X418" s="70"/>
      <c r="Y418" s="70"/>
    </row>
    <row r="419" spans="1:25" s="71" customFormat="1" ht="7.5" customHeight="1" x14ac:dyDescent="0.25">
      <c r="A419" s="62" t="s">
        <v>150</v>
      </c>
      <c r="B419" s="62" t="s">
        <v>516</v>
      </c>
      <c r="C419" s="73" t="s">
        <v>22</v>
      </c>
      <c r="D419" s="66">
        <v>896.8</v>
      </c>
      <c r="E419" s="66" t="s">
        <v>23</v>
      </c>
      <c r="F419" s="66">
        <v>852</v>
      </c>
      <c r="G419" s="66" t="s">
        <v>23</v>
      </c>
      <c r="H419" s="66">
        <v>44.8</v>
      </c>
      <c r="I419" s="66" t="s">
        <v>23</v>
      </c>
      <c r="J419" s="66" t="s">
        <v>23</v>
      </c>
      <c r="K419" s="73" t="s">
        <v>24</v>
      </c>
      <c r="L419" s="75" t="s">
        <v>502</v>
      </c>
      <c r="M419" s="199">
        <v>1130</v>
      </c>
      <c r="N419" s="199"/>
      <c r="O419" s="85"/>
      <c r="P419" s="86"/>
      <c r="Q419" s="87"/>
      <c r="R419" s="70"/>
      <c r="S419" s="70"/>
      <c r="T419" s="70"/>
      <c r="U419" s="70"/>
      <c r="V419" s="70"/>
      <c r="W419" s="70"/>
      <c r="X419" s="70"/>
      <c r="Y419" s="70"/>
    </row>
    <row r="420" spans="1:25" s="71" customFormat="1" ht="7.5" customHeight="1" x14ac:dyDescent="0.25">
      <c r="A420" s="62" t="s">
        <v>151</v>
      </c>
      <c r="B420" s="62" t="s">
        <v>517</v>
      </c>
      <c r="C420" s="73" t="s">
        <v>22</v>
      </c>
      <c r="D420" s="66">
        <v>640.1</v>
      </c>
      <c r="E420" s="66" t="s">
        <v>23</v>
      </c>
      <c r="F420" s="66">
        <v>608.1</v>
      </c>
      <c r="G420" s="66" t="s">
        <v>23</v>
      </c>
      <c r="H420" s="66">
        <v>32</v>
      </c>
      <c r="I420" s="66" t="s">
        <v>23</v>
      </c>
      <c r="J420" s="66" t="s">
        <v>23</v>
      </c>
      <c r="K420" s="73" t="s">
        <v>24</v>
      </c>
      <c r="L420" s="75" t="s">
        <v>502</v>
      </c>
      <c r="M420" s="199">
        <v>806.7</v>
      </c>
      <c r="N420" s="199"/>
      <c r="O420" s="85"/>
      <c r="P420" s="86"/>
      <c r="Q420" s="87"/>
      <c r="R420" s="70"/>
      <c r="S420" s="70"/>
      <c r="T420" s="70"/>
      <c r="U420" s="70"/>
      <c r="V420" s="70"/>
      <c r="W420" s="70"/>
      <c r="X420" s="70"/>
      <c r="Y420" s="70"/>
    </row>
    <row r="421" spans="1:25" s="71" customFormat="1" ht="7.5" customHeight="1" x14ac:dyDescent="0.25">
      <c r="A421" s="62" t="s">
        <v>152</v>
      </c>
      <c r="B421" s="62" t="s">
        <v>518</v>
      </c>
      <c r="C421" s="73" t="s">
        <v>22</v>
      </c>
      <c r="D421" s="66">
        <v>2170</v>
      </c>
      <c r="E421" s="66" t="s">
        <v>23</v>
      </c>
      <c r="F421" s="66">
        <v>2061.5</v>
      </c>
      <c r="G421" s="66" t="s">
        <v>23</v>
      </c>
      <c r="H421" s="66">
        <v>108.5</v>
      </c>
      <c r="I421" s="66" t="s">
        <v>23</v>
      </c>
      <c r="J421" s="66" t="s">
        <v>23</v>
      </c>
      <c r="K421" s="73" t="s">
        <v>24</v>
      </c>
      <c r="L421" s="75" t="s">
        <v>502</v>
      </c>
      <c r="M421" s="199">
        <v>4116.12</v>
      </c>
      <c r="N421" s="199"/>
      <c r="O421" s="85"/>
      <c r="P421" s="86"/>
      <c r="Q421" s="87"/>
      <c r="R421" s="70"/>
      <c r="S421" s="70"/>
      <c r="T421" s="70"/>
      <c r="U421" s="70"/>
      <c r="V421" s="70"/>
      <c r="W421" s="70"/>
      <c r="X421" s="70"/>
      <c r="Y421" s="70"/>
    </row>
    <row r="422" spans="1:25" s="71" customFormat="1" ht="7.5" customHeight="1" x14ac:dyDescent="0.25">
      <c r="A422" s="62" t="s">
        <v>153</v>
      </c>
      <c r="B422" s="62" t="s">
        <v>519</v>
      </c>
      <c r="C422" s="73" t="s">
        <v>22</v>
      </c>
      <c r="D422" s="66">
        <v>2982</v>
      </c>
      <c r="E422" s="66" t="s">
        <v>23</v>
      </c>
      <c r="F422" s="66">
        <v>2832.9</v>
      </c>
      <c r="G422" s="66" t="s">
        <v>23</v>
      </c>
      <c r="H422" s="66">
        <v>149.1</v>
      </c>
      <c r="I422" s="66" t="s">
        <v>23</v>
      </c>
      <c r="J422" s="66" t="s">
        <v>23</v>
      </c>
      <c r="K422" s="73" t="s">
        <v>24</v>
      </c>
      <c r="L422" s="75" t="s">
        <v>502</v>
      </c>
      <c r="M422" s="199">
        <v>3040</v>
      </c>
      <c r="N422" s="199"/>
      <c r="O422" s="85"/>
      <c r="P422" s="86"/>
      <c r="Q422" s="87"/>
      <c r="R422" s="70"/>
      <c r="S422" s="70"/>
      <c r="T422" s="70"/>
      <c r="U422" s="70"/>
      <c r="V422" s="70"/>
      <c r="W422" s="70"/>
      <c r="X422" s="70"/>
      <c r="Y422" s="70"/>
    </row>
    <row r="423" spans="1:25" s="71" customFormat="1" ht="7.5" customHeight="1" x14ac:dyDescent="0.25">
      <c r="A423" s="62" t="s">
        <v>154</v>
      </c>
      <c r="B423" s="62" t="s">
        <v>520</v>
      </c>
      <c r="C423" s="73" t="s">
        <v>22</v>
      </c>
      <c r="D423" s="66">
        <v>1456</v>
      </c>
      <c r="E423" s="66" t="s">
        <v>23</v>
      </c>
      <c r="F423" s="66">
        <v>1383.2</v>
      </c>
      <c r="G423" s="66" t="s">
        <v>23</v>
      </c>
      <c r="H423" s="66">
        <v>72.8</v>
      </c>
      <c r="I423" s="66" t="s">
        <v>23</v>
      </c>
      <c r="J423" s="66" t="s">
        <v>23</v>
      </c>
      <c r="K423" s="73" t="s">
        <v>24</v>
      </c>
      <c r="L423" s="75" t="s">
        <v>502</v>
      </c>
      <c r="M423" s="199">
        <v>4907</v>
      </c>
      <c r="N423" s="199"/>
      <c r="O423" s="85"/>
      <c r="P423" s="86"/>
      <c r="Q423" s="87"/>
      <c r="R423" s="70"/>
      <c r="S423" s="70"/>
      <c r="T423" s="70"/>
      <c r="U423" s="70"/>
      <c r="V423" s="70"/>
      <c r="W423" s="70"/>
      <c r="X423" s="70"/>
      <c r="Y423" s="70"/>
    </row>
    <row r="424" spans="1:25" s="71" customFormat="1" ht="7.5" customHeight="1" x14ac:dyDescent="0.25">
      <c r="A424" s="62" t="s">
        <v>155</v>
      </c>
      <c r="B424" s="62" t="s">
        <v>521</v>
      </c>
      <c r="C424" s="73" t="s">
        <v>22</v>
      </c>
      <c r="D424" s="66">
        <v>2655</v>
      </c>
      <c r="E424" s="66" t="s">
        <v>23</v>
      </c>
      <c r="F424" s="66">
        <v>2522.1999999999998</v>
      </c>
      <c r="G424" s="66" t="s">
        <v>23</v>
      </c>
      <c r="H424" s="66">
        <v>132.80000000000001</v>
      </c>
      <c r="I424" s="66" t="s">
        <v>23</v>
      </c>
      <c r="J424" s="66" t="s">
        <v>23</v>
      </c>
      <c r="K424" s="73" t="s">
        <v>24</v>
      </c>
      <c r="L424" s="75" t="s">
        <v>502</v>
      </c>
      <c r="M424" s="199">
        <v>2800</v>
      </c>
      <c r="N424" s="199"/>
      <c r="O424" s="85"/>
      <c r="P424" s="86"/>
      <c r="Q424" s="87"/>
      <c r="R424" s="70"/>
      <c r="S424" s="70"/>
      <c r="T424" s="70"/>
      <c r="U424" s="70"/>
      <c r="V424" s="70"/>
      <c r="W424" s="70"/>
      <c r="X424" s="70"/>
      <c r="Y424" s="70"/>
    </row>
    <row r="425" spans="1:25" s="71" customFormat="1" ht="7.5" customHeight="1" x14ac:dyDescent="0.25">
      <c r="A425" s="62" t="s">
        <v>156</v>
      </c>
      <c r="B425" s="62" t="s">
        <v>522</v>
      </c>
      <c r="C425" s="73" t="s">
        <v>22</v>
      </c>
      <c r="D425" s="66">
        <v>3823</v>
      </c>
      <c r="E425" s="66" t="s">
        <v>23</v>
      </c>
      <c r="F425" s="66">
        <v>3631.9</v>
      </c>
      <c r="G425" s="66" t="s">
        <v>23</v>
      </c>
      <c r="H425" s="66">
        <v>191.1</v>
      </c>
      <c r="I425" s="66" t="s">
        <v>23</v>
      </c>
      <c r="J425" s="66" t="s">
        <v>23</v>
      </c>
      <c r="K425" s="73" t="s">
        <v>24</v>
      </c>
      <c r="L425" s="75" t="s">
        <v>502</v>
      </c>
      <c r="M425" s="199">
        <v>4861.3500000000004</v>
      </c>
      <c r="N425" s="199"/>
      <c r="O425" s="85"/>
      <c r="P425" s="86"/>
      <c r="Q425" s="87"/>
      <c r="R425" s="70"/>
      <c r="S425" s="70"/>
      <c r="T425" s="70"/>
      <c r="U425" s="70"/>
      <c r="V425" s="70"/>
      <c r="W425" s="70"/>
      <c r="X425" s="70"/>
      <c r="Y425" s="70"/>
    </row>
    <row r="426" spans="1:25" s="71" customFormat="1" ht="7.5" customHeight="1" x14ac:dyDescent="0.25">
      <c r="A426" s="62" t="s">
        <v>157</v>
      </c>
      <c r="B426" s="62" t="s">
        <v>523</v>
      </c>
      <c r="C426" s="73" t="s">
        <v>22</v>
      </c>
      <c r="D426" s="66">
        <v>1046.0999999999999</v>
      </c>
      <c r="E426" s="66" t="s">
        <v>23</v>
      </c>
      <c r="F426" s="66">
        <v>993.8</v>
      </c>
      <c r="G426" s="66" t="s">
        <v>23</v>
      </c>
      <c r="H426" s="66">
        <v>52.3</v>
      </c>
      <c r="I426" s="66" t="s">
        <v>23</v>
      </c>
      <c r="J426" s="66" t="s">
        <v>23</v>
      </c>
      <c r="K426" s="73" t="s">
        <v>24</v>
      </c>
      <c r="L426" s="75" t="s">
        <v>502</v>
      </c>
      <c r="M426" s="199">
        <v>4100</v>
      </c>
      <c r="N426" s="199"/>
      <c r="O426" s="85"/>
      <c r="P426" s="86"/>
      <c r="Q426" s="87"/>
      <c r="R426" s="70"/>
      <c r="S426" s="70"/>
      <c r="T426" s="70"/>
      <c r="U426" s="70"/>
      <c r="V426" s="70"/>
      <c r="W426" s="70"/>
      <c r="X426" s="70"/>
      <c r="Y426" s="70"/>
    </row>
    <row r="427" spans="1:25" s="71" customFormat="1" ht="7.5" customHeight="1" x14ac:dyDescent="0.25">
      <c r="A427" s="62" t="s">
        <v>158</v>
      </c>
      <c r="B427" s="62" t="s">
        <v>524</v>
      </c>
      <c r="C427" s="73" t="s">
        <v>22</v>
      </c>
      <c r="D427" s="66">
        <v>1571.9</v>
      </c>
      <c r="E427" s="66" t="s">
        <v>23</v>
      </c>
      <c r="F427" s="66">
        <v>1493.3</v>
      </c>
      <c r="G427" s="66" t="s">
        <v>23</v>
      </c>
      <c r="H427" s="66">
        <v>78.599999999999994</v>
      </c>
      <c r="I427" s="66" t="s">
        <v>23</v>
      </c>
      <c r="J427" s="66" t="s">
        <v>23</v>
      </c>
      <c r="K427" s="73" t="s">
        <v>24</v>
      </c>
      <c r="L427" s="75" t="s">
        <v>502</v>
      </c>
      <c r="M427" s="199">
        <v>6450</v>
      </c>
      <c r="N427" s="199"/>
      <c r="O427" s="85"/>
      <c r="P427" s="86"/>
      <c r="Q427" s="87"/>
      <c r="R427" s="70"/>
      <c r="S427" s="70"/>
      <c r="T427" s="70"/>
      <c r="U427" s="70"/>
      <c r="V427" s="70"/>
      <c r="W427" s="70"/>
      <c r="X427" s="70"/>
      <c r="Y427" s="70"/>
    </row>
    <row r="428" spans="1:25" s="71" customFormat="1" ht="7.5" customHeight="1" x14ac:dyDescent="0.25">
      <c r="A428" s="62" t="s">
        <v>159</v>
      </c>
      <c r="B428" s="62" t="s">
        <v>525</v>
      </c>
      <c r="C428" s="73" t="s">
        <v>22</v>
      </c>
      <c r="D428" s="66">
        <v>2240</v>
      </c>
      <c r="E428" s="66" t="s">
        <v>23</v>
      </c>
      <c r="F428" s="66">
        <v>2128</v>
      </c>
      <c r="G428" s="66" t="s">
        <v>23</v>
      </c>
      <c r="H428" s="66">
        <v>112</v>
      </c>
      <c r="I428" s="66" t="s">
        <v>23</v>
      </c>
      <c r="J428" s="66" t="s">
        <v>23</v>
      </c>
      <c r="K428" s="73" t="s">
        <v>24</v>
      </c>
      <c r="L428" s="75" t="s">
        <v>502</v>
      </c>
      <c r="M428" s="199">
        <v>5926.4</v>
      </c>
      <c r="N428" s="199"/>
      <c r="O428" s="85"/>
      <c r="P428" s="86"/>
      <c r="Q428" s="87"/>
      <c r="R428" s="70"/>
      <c r="S428" s="70"/>
      <c r="T428" s="70"/>
      <c r="U428" s="70"/>
      <c r="V428" s="70"/>
      <c r="W428" s="70"/>
      <c r="X428" s="70"/>
      <c r="Y428" s="70"/>
    </row>
    <row r="429" spans="1:25" s="71" customFormat="1" ht="7.5" customHeight="1" x14ac:dyDescent="0.25">
      <c r="A429" s="62" t="s">
        <v>160</v>
      </c>
      <c r="B429" s="62" t="s">
        <v>526</v>
      </c>
      <c r="C429" s="73" t="s">
        <v>22</v>
      </c>
      <c r="D429" s="66">
        <v>4268</v>
      </c>
      <c r="E429" s="66" t="s">
        <v>23</v>
      </c>
      <c r="F429" s="66">
        <v>4054.6</v>
      </c>
      <c r="G429" s="66" t="s">
        <v>23</v>
      </c>
      <c r="H429" s="66">
        <v>213.4</v>
      </c>
      <c r="I429" s="66" t="s">
        <v>23</v>
      </c>
      <c r="J429" s="66" t="s">
        <v>23</v>
      </c>
      <c r="K429" s="73" t="s">
        <v>24</v>
      </c>
      <c r="L429" s="75" t="s">
        <v>502</v>
      </c>
      <c r="M429" s="199">
        <v>4068.56</v>
      </c>
      <c r="N429" s="199"/>
      <c r="O429" s="85"/>
      <c r="P429" s="86"/>
      <c r="Q429" s="87"/>
      <c r="R429" s="70"/>
      <c r="S429" s="70"/>
      <c r="T429" s="70"/>
      <c r="U429" s="70"/>
      <c r="V429" s="70"/>
      <c r="W429" s="70"/>
      <c r="X429" s="70"/>
      <c r="Y429" s="70"/>
    </row>
    <row r="430" spans="1:25" s="71" customFormat="1" ht="7.5" customHeight="1" x14ac:dyDescent="0.25">
      <c r="A430" s="62" t="s">
        <v>161</v>
      </c>
      <c r="B430" s="62" t="s">
        <v>527</v>
      </c>
      <c r="C430" s="73" t="s">
        <v>22</v>
      </c>
      <c r="D430" s="66">
        <v>1148</v>
      </c>
      <c r="E430" s="66" t="s">
        <v>23</v>
      </c>
      <c r="F430" s="66">
        <v>1090.5999999999999</v>
      </c>
      <c r="G430" s="66" t="s">
        <v>23</v>
      </c>
      <c r="H430" s="66">
        <v>57.4</v>
      </c>
      <c r="I430" s="66" t="s">
        <v>23</v>
      </c>
      <c r="J430" s="66" t="s">
        <v>23</v>
      </c>
      <c r="K430" s="73" t="s">
        <v>24</v>
      </c>
      <c r="L430" s="75" t="s">
        <v>502</v>
      </c>
      <c r="M430" s="199">
        <v>3413</v>
      </c>
      <c r="N430" s="199"/>
      <c r="O430" s="85"/>
      <c r="P430" s="86"/>
      <c r="Q430" s="87"/>
      <c r="R430" s="70"/>
      <c r="S430" s="70"/>
      <c r="T430" s="70"/>
      <c r="U430" s="70"/>
      <c r="V430" s="70"/>
      <c r="W430" s="70"/>
      <c r="X430" s="70"/>
      <c r="Y430" s="70"/>
    </row>
    <row r="431" spans="1:25" s="71" customFormat="1" ht="7.5" customHeight="1" x14ac:dyDescent="0.25">
      <c r="A431" s="62" t="s">
        <v>162</v>
      </c>
      <c r="B431" s="62" t="s">
        <v>528</v>
      </c>
      <c r="C431" s="73" t="s">
        <v>22</v>
      </c>
      <c r="D431" s="66">
        <v>818.3</v>
      </c>
      <c r="E431" s="66" t="s">
        <v>23</v>
      </c>
      <c r="F431" s="66">
        <v>777.4</v>
      </c>
      <c r="G431" s="66" t="s">
        <v>23</v>
      </c>
      <c r="H431" s="66">
        <v>40.9</v>
      </c>
      <c r="I431" s="66" t="s">
        <v>23</v>
      </c>
      <c r="J431" s="66" t="s">
        <v>23</v>
      </c>
      <c r="K431" s="73" t="s">
        <v>24</v>
      </c>
      <c r="L431" s="75" t="s">
        <v>502</v>
      </c>
      <c r="M431" s="199">
        <v>831.17</v>
      </c>
      <c r="N431" s="199"/>
      <c r="O431" s="85"/>
      <c r="P431" s="86"/>
      <c r="Q431" s="87"/>
      <c r="R431" s="70"/>
      <c r="S431" s="70"/>
      <c r="T431" s="70"/>
      <c r="U431" s="70"/>
      <c r="V431" s="70"/>
      <c r="W431" s="70"/>
      <c r="X431" s="70"/>
      <c r="Y431" s="70"/>
    </row>
    <row r="432" spans="1:25" s="71" customFormat="1" ht="7.5" customHeight="1" x14ac:dyDescent="0.25">
      <c r="A432" s="62" t="s">
        <v>163</v>
      </c>
      <c r="B432" s="62" t="s">
        <v>529</v>
      </c>
      <c r="C432" s="73" t="s">
        <v>22</v>
      </c>
      <c r="D432" s="66">
        <v>707.7</v>
      </c>
      <c r="E432" s="66" t="s">
        <v>23</v>
      </c>
      <c r="F432" s="66">
        <v>672.3</v>
      </c>
      <c r="G432" s="66" t="s">
        <v>23</v>
      </c>
      <c r="H432" s="66">
        <v>35.4</v>
      </c>
      <c r="I432" s="66" t="s">
        <v>23</v>
      </c>
      <c r="J432" s="66" t="s">
        <v>23</v>
      </c>
      <c r="K432" s="73" t="s">
        <v>24</v>
      </c>
      <c r="L432" s="75" t="s">
        <v>502</v>
      </c>
      <c r="M432" s="199">
        <v>721</v>
      </c>
      <c r="N432" s="199"/>
      <c r="O432" s="85"/>
      <c r="P432" s="86"/>
      <c r="Q432" s="87"/>
      <c r="R432" s="70"/>
      <c r="S432" s="70"/>
      <c r="T432" s="70"/>
      <c r="U432" s="70"/>
      <c r="V432" s="70"/>
      <c r="W432" s="70"/>
      <c r="X432" s="70"/>
      <c r="Y432" s="70"/>
    </row>
    <row r="433" spans="1:25" s="71" customFormat="1" ht="7.5" customHeight="1" x14ac:dyDescent="0.25">
      <c r="A433" s="62" t="s">
        <v>164</v>
      </c>
      <c r="B433" s="62" t="s">
        <v>530</v>
      </c>
      <c r="C433" s="73" t="s">
        <v>22</v>
      </c>
      <c r="D433" s="66">
        <v>2500</v>
      </c>
      <c r="E433" s="66" t="s">
        <v>23</v>
      </c>
      <c r="F433" s="66">
        <v>2375</v>
      </c>
      <c r="G433" s="66" t="s">
        <v>23</v>
      </c>
      <c r="H433" s="66" t="s">
        <v>23</v>
      </c>
      <c r="I433" s="66">
        <v>125</v>
      </c>
      <c r="J433" s="66" t="s">
        <v>23</v>
      </c>
      <c r="K433" s="73" t="s">
        <v>501</v>
      </c>
      <c r="L433" s="75" t="s">
        <v>502</v>
      </c>
      <c r="M433" s="199">
        <v>1200</v>
      </c>
      <c r="N433" s="199"/>
      <c r="O433" s="85"/>
      <c r="P433" s="86"/>
      <c r="Q433" s="87"/>
      <c r="R433" s="70"/>
      <c r="S433" s="70"/>
      <c r="T433" s="70"/>
      <c r="U433" s="70"/>
      <c r="V433" s="70"/>
      <c r="W433" s="70"/>
      <c r="X433" s="70"/>
      <c r="Y433" s="70"/>
    </row>
    <row r="434" spans="1:25" s="71" customFormat="1" ht="7.5" customHeight="1" x14ac:dyDescent="0.25">
      <c r="A434" s="62" t="s">
        <v>166</v>
      </c>
      <c r="B434" s="62" t="s">
        <v>531</v>
      </c>
      <c r="C434" s="73" t="s">
        <v>22</v>
      </c>
      <c r="D434" s="66">
        <v>1956</v>
      </c>
      <c r="E434" s="66" t="s">
        <v>23</v>
      </c>
      <c r="F434" s="66">
        <v>1858.2</v>
      </c>
      <c r="G434" s="66" t="s">
        <v>23</v>
      </c>
      <c r="H434" s="66">
        <v>97.8</v>
      </c>
      <c r="I434" s="66" t="s">
        <v>23</v>
      </c>
      <c r="J434" s="66" t="s">
        <v>23</v>
      </c>
      <c r="K434" s="73" t="s">
        <v>24</v>
      </c>
      <c r="L434" s="75" t="s">
        <v>502</v>
      </c>
      <c r="M434" s="199">
        <v>1730.25</v>
      </c>
      <c r="N434" s="199"/>
      <c r="O434" s="85"/>
      <c r="P434" s="86"/>
      <c r="Q434" s="87"/>
      <c r="R434" s="70"/>
      <c r="S434" s="70"/>
      <c r="T434" s="70"/>
      <c r="U434" s="70"/>
      <c r="V434" s="70"/>
      <c r="W434" s="70"/>
      <c r="X434" s="70"/>
      <c r="Y434" s="70"/>
    </row>
    <row r="435" spans="1:25" s="71" customFormat="1" ht="7.5" customHeight="1" x14ac:dyDescent="0.25">
      <c r="A435" s="62" t="s">
        <v>167</v>
      </c>
      <c r="B435" s="62" t="s">
        <v>532</v>
      </c>
      <c r="C435" s="73" t="s">
        <v>22</v>
      </c>
      <c r="D435" s="66">
        <v>3211</v>
      </c>
      <c r="E435" s="66" t="s">
        <v>23</v>
      </c>
      <c r="F435" s="66">
        <v>3050.4</v>
      </c>
      <c r="G435" s="66" t="s">
        <v>23</v>
      </c>
      <c r="H435" s="66">
        <v>160.6</v>
      </c>
      <c r="I435" s="66" t="s">
        <v>23</v>
      </c>
      <c r="J435" s="66" t="s">
        <v>23</v>
      </c>
      <c r="K435" s="73" t="s">
        <v>24</v>
      </c>
      <c r="L435" s="75" t="s">
        <v>502</v>
      </c>
      <c r="M435" s="199">
        <v>5100</v>
      </c>
      <c r="N435" s="199"/>
      <c r="O435" s="85"/>
      <c r="P435" s="86"/>
      <c r="Q435" s="87"/>
      <c r="R435" s="70"/>
      <c r="S435" s="70"/>
      <c r="T435" s="70"/>
      <c r="U435" s="70"/>
      <c r="V435" s="70"/>
      <c r="W435" s="70"/>
      <c r="X435" s="70"/>
      <c r="Y435" s="70"/>
    </row>
    <row r="436" spans="1:25" s="71" customFormat="1" ht="7.5" customHeight="1" x14ac:dyDescent="0.25">
      <c r="A436" s="62" t="s">
        <v>168</v>
      </c>
      <c r="B436" s="62" t="s">
        <v>533</v>
      </c>
      <c r="C436" s="73" t="s">
        <v>22</v>
      </c>
      <c r="D436" s="66">
        <v>2465</v>
      </c>
      <c r="E436" s="66" t="s">
        <v>23</v>
      </c>
      <c r="F436" s="66">
        <v>2341.8000000000002</v>
      </c>
      <c r="G436" s="66" t="s">
        <v>23</v>
      </c>
      <c r="H436" s="66">
        <v>123.2</v>
      </c>
      <c r="I436" s="66" t="s">
        <v>23</v>
      </c>
      <c r="J436" s="66" t="s">
        <v>23</v>
      </c>
      <c r="K436" s="73" t="s">
        <v>24</v>
      </c>
      <c r="L436" s="75" t="s">
        <v>502</v>
      </c>
      <c r="M436" s="199">
        <v>2774</v>
      </c>
      <c r="N436" s="199"/>
      <c r="O436" s="85"/>
      <c r="P436" s="86"/>
      <c r="Q436" s="87"/>
      <c r="R436" s="70"/>
      <c r="S436" s="70"/>
      <c r="T436" s="70"/>
      <c r="U436" s="70"/>
      <c r="V436" s="70"/>
      <c r="W436" s="70"/>
      <c r="X436" s="70"/>
      <c r="Y436" s="70"/>
    </row>
    <row r="437" spans="1:25" s="71" customFormat="1" ht="7.5" customHeight="1" x14ac:dyDescent="0.25">
      <c r="A437" s="62" t="s">
        <v>169</v>
      </c>
      <c r="B437" s="62" t="s">
        <v>534</v>
      </c>
      <c r="C437" s="73" t="s">
        <v>22</v>
      </c>
      <c r="D437" s="66">
        <v>2781.4</v>
      </c>
      <c r="E437" s="66" t="s">
        <v>23</v>
      </c>
      <c r="F437" s="66">
        <v>2642.3</v>
      </c>
      <c r="G437" s="66" t="s">
        <v>23</v>
      </c>
      <c r="H437" s="66">
        <v>139.1</v>
      </c>
      <c r="I437" s="66" t="s">
        <v>23</v>
      </c>
      <c r="J437" s="66" t="s">
        <v>23</v>
      </c>
      <c r="K437" s="73" t="s">
        <v>24</v>
      </c>
      <c r="L437" s="75" t="s">
        <v>502</v>
      </c>
      <c r="M437" s="199">
        <v>13546.34</v>
      </c>
      <c r="N437" s="199"/>
      <c r="O437" s="85"/>
      <c r="P437" s="86"/>
      <c r="Q437" s="87"/>
      <c r="R437" s="70"/>
      <c r="S437" s="70"/>
      <c r="T437" s="70"/>
      <c r="U437" s="70"/>
      <c r="V437" s="70"/>
      <c r="W437" s="70"/>
      <c r="X437" s="70"/>
      <c r="Y437" s="70"/>
    </row>
    <row r="438" spans="1:25" s="71" customFormat="1" ht="7.5" customHeight="1" x14ac:dyDescent="0.25">
      <c r="A438" s="62" t="s">
        <v>171</v>
      </c>
      <c r="B438" s="62" t="s">
        <v>535</v>
      </c>
      <c r="C438" s="73" t="s">
        <v>22</v>
      </c>
      <c r="D438" s="66">
        <v>358.9</v>
      </c>
      <c r="E438" s="66" t="s">
        <v>23</v>
      </c>
      <c r="F438" s="66">
        <v>341</v>
      </c>
      <c r="G438" s="66" t="s">
        <v>23</v>
      </c>
      <c r="H438" s="66">
        <v>17.899999999999999</v>
      </c>
      <c r="I438" s="66" t="s">
        <v>23</v>
      </c>
      <c r="J438" s="66" t="s">
        <v>23</v>
      </c>
      <c r="K438" s="73" t="s">
        <v>24</v>
      </c>
      <c r="L438" s="75" t="s">
        <v>502</v>
      </c>
      <c r="M438" s="199">
        <v>1820</v>
      </c>
      <c r="N438" s="199"/>
      <c r="O438" s="85"/>
      <c r="P438" s="86"/>
      <c r="Q438" s="87"/>
      <c r="R438" s="70"/>
      <c r="S438" s="70"/>
      <c r="T438" s="70"/>
      <c r="U438" s="70"/>
      <c r="V438" s="70"/>
      <c r="W438" s="70"/>
      <c r="X438" s="70"/>
      <c r="Y438" s="70"/>
    </row>
    <row r="439" spans="1:25" s="71" customFormat="1" ht="7.5" customHeight="1" x14ac:dyDescent="0.25">
      <c r="A439" s="62" t="s">
        <v>173</v>
      </c>
      <c r="B439" s="62" t="s">
        <v>536</v>
      </c>
      <c r="C439" s="73" t="s">
        <v>22</v>
      </c>
      <c r="D439" s="66">
        <v>717.8</v>
      </c>
      <c r="E439" s="66" t="s">
        <v>23</v>
      </c>
      <c r="F439" s="66">
        <v>681.9</v>
      </c>
      <c r="G439" s="66" t="s">
        <v>23</v>
      </c>
      <c r="H439" s="66">
        <v>35.9</v>
      </c>
      <c r="I439" s="66" t="s">
        <v>23</v>
      </c>
      <c r="J439" s="66" t="s">
        <v>23</v>
      </c>
      <c r="K439" s="73" t="s">
        <v>24</v>
      </c>
      <c r="L439" s="75" t="s">
        <v>502</v>
      </c>
      <c r="M439" s="199">
        <v>3511.17</v>
      </c>
      <c r="N439" s="199"/>
      <c r="O439" s="85"/>
      <c r="P439" s="86"/>
      <c r="Q439" s="87"/>
      <c r="R439" s="70"/>
      <c r="S439" s="70"/>
      <c r="T439" s="70"/>
      <c r="U439" s="70"/>
      <c r="V439" s="70"/>
      <c r="W439" s="70"/>
      <c r="X439" s="70"/>
      <c r="Y439" s="70"/>
    </row>
    <row r="440" spans="1:25" s="71" customFormat="1" ht="7.5" customHeight="1" x14ac:dyDescent="0.25">
      <c r="A440" s="62" t="s">
        <v>175</v>
      </c>
      <c r="B440" s="62" t="s">
        <v>537</v>
      </c>
      <c r="C440" s="73" t="s">
        <v>22</v>
      </c>
      <c r="D440" s="66">
        <v>3768.3</v>
      </c>
      <c r="E440" s="66" t="s">
        <v>23</v>
      </c>
      <c r="F440" s="66">
        <v>3579.9</v>
      </c>
      <c r="G440" s="66" t="s">
        <v>23</v>
      </c>
      <c r="H440" s="66">
        <v>188.4</v>
      </c>
      <c r="I440" s="66" t="s">
        <v>23</v>
      </c>
      <c r="J440" s="66" t="s">
        <v>23</v>
      </c>
      <c r="K440" s="73" t="s">
        <v>24</v>
      </c>
      <c r="L440" s="75" t="s">
        <v>502</v>
      </c>
      <c r="M440" s="199">
        <v>17632.7</v>
      </c>
      <c r="N440" s="199"/>
      <c r="O440" s="85"/>
      <c r="P440" s="86"/>
      <c r="Q440" s="87"/>
      <c r="R440" s="70"/>
      <c r="S440" s="70"/>
      <c r="T440" s="70"/>
      <c r="U440" s="70"/>
      <c r="V440" s="70"/>
      <c r="W440" s="70"/>
      <c r="X440" s="70"/>
      <c r="Y440" s="70"/>
    </row>
    <row r="441" spans="1:25" s="71" customFormat="1" ht="7.5" customHeight="1" x14ac:dyDescent="0.25">
      <c r="A441" s="62" t="s">
        <v>177</v>
      </c>
      <c r="B441" s="62" t="s">
        <v>538</v>
      </c>
      <c r="C441" s="73" t="s">
        <v>22</v>
      </c>
      <c r="D441" s="66">
        <v>1615</v>
      </c>
      <c r="E441" s="66" t="s">
        <v>23</v>
      </c>
      <c r="F441" s="66">
        <v>1534.2</v>
      </c>
      <c r="G441" s="66" t="s">
        <v>23</v>
      </c>
      <c r="H441" s="66">
        <v>80.8</v>
      </c>
      <c r="I441" s="66" t="s">
        <v>23</v>
      </c>
      <c r="J441" s="66" t="s">
        <v>23</v>
      </c>
      <c r="K441" s="73" t="s">
        <v>24</v>
      </c>
      <c r="L441" s="75" t="s">
        <v>502</v>
      </c>
      <c r="M441" s="199">
        <v>8071.23</v>
      </c>
      <c r="N441" s="199"/>
      <c r="O441" s="85"/>
      <c r="P441" s="86"/>
      <c r="Q441" s="87"/>
      <c r="R441" s="70"/>
      <c r="S441" s="70"/>
      <c r="T441" s="70"/>
      <c r="U441" s="70"/>
      <c r="V441" s="70"/>
      <c r="W441" s="70"/>
      <c r="X441" s="70"/>
      <c r="Y441" s="70"/>
    </row>
    <row r="442" spans="1:25" s="71" customFormat="1" ht="7.5" customHeight="1" x14ac:dyDescent="0.25">
      <c r="A442" s="62" t="s">
        <v>179</v>
      </c>
      <c r="B442" s="62" t="s">
        <v>539</v>
      </c>
      <c r="C442" s="73" t="s">
        <v>22</v>
      </c>
      <c r="D442" s="66">
        <v>540.29999999999995</v>
      </c>
      <c r="E442" s="66" t="s">
        <v>23</v>
      </c>
      <c r="F442" s="66">
        <v>513.29999999999995</v>
      </c>
      <c r="G442" s="66" t="s">
        <v>23</v>
      </c>
      <c r="H442" s="66">
        <v>27</v>
      </c>
      <c r="I442" s="66" t="s">
        <v>23</v>
      </c>
      <c r="J442" s="66" t="s">
        <v>23</v>
      </c>
      <c r="K442" s="73" t="s">
        <v>24</v>
      </c>
      <c r="L442" s="75" t="s">
        <v>502</v>
      </c>
      <c r="M442" s="199">
        <v>801.77</v>
      </c>
      <c r="N442" s="199"/>
      <c r="O442" s="85"/>
      <c r="P442" s="86"/>
      <c r="Q442" s="87"/>
      <c r="R442" s="70"/>
      <c r="S442" s="70"/>
      <c r="T442" s="70"/>
      <c r="U442" s="70"/>
      <c r="V442" s="70"/>
      <c r="W442" s="70"/>
      <c r="X442" s="70"/>
      <c r="Y442" s="70"/>
    </row>
    <row r="443" spans="1:25" s="71" customFormat="1" ht="7.5" customHeight="1" x14ac:dyDescent="0.25">
      <c r="A443" s="62" t="s">
        <v>181</v>
      </c>
      <c r="B443" s="62" t="s">
        <v>540</v>
      </c>
      <c r="C443" s="73" t="s">
        <v>22</v>
      </c>
      <c r="D443" s="66">
        <v>600</v>
      </c>
      <c r="E443" s="66" t="s">
        <v>23</v>
      </c>
      <c r="F443" s="66">
        <v>570</v>
      </c>
      <c r="G443" s="66" t="s">
        <v>23</v>
      </c>
      <c r="H443" s="66">
        <v>30</v>
      </c>
      <c r="I443" s="66" t="s">
        <v>23</v>
      </c>
      <c r="J443" s="66" t="s">
        <v>23</v>
      </c>
      <c r="K443" s="73" t="s">
        <v>24</v>
      </c>
      <c r="L443" s="75" t="s">
        <v>502</v>
      </c>
      <c r="M443" s="199">
        <v>1925.36</v>
      </c>
      <c r="N443" s="199"/>
      <c r="O443" s="85"/>
      <c r="P443" s="86"/>
      <c r="Q443" s="87"/>
      <c r="R443" s="70"/>
      <c r="S443" s="70"/>
      <c r="T443" s="70"/>
      <c r="U443" s="70"/>
      <c r="V443" s="70"/>
      <c r="W443" s="70"/>
      <c r="X443" s="70"/>
      <c r="Y443" s="70"/>
    </row>
    <row r="444" spans="1:25" s="71" customFormat="1" ht="7.5" customHeight="1" x14ac:dyDescent="0.25">
      <c r="A444" s="62" t="s">
        <v>183</v>
      </c>
      <c r="B444" s="62" t="s">
        <v>541</v>
      </c>
      <c r="C444" s="73" t="s">
        <v>22</v>
      </c>
      <c r="D444" s="66">
        <v>3182.4</v>
      </c>
      <c r="E444" s="66" t="s">
        <v>23</v>
      </c>
      <c r="F444" s="66">
        <v>3023.3</v>
      </c>
      <c r="G444" s="66" t="s">
        <v>23</v>
      </c>
      <c r="H444" s="66">
        <v>159.1</v>
      </c>
      <c r="I444" s="66" t="s">
        <v>23</v>
      </c>
      <c r="J444" s="66" t="s">
        <v>23</v>
      </c>
      <c r="K444" s="73" t="s">
        <v>24</v>
      </c>
      <c r="L444" s="75" t="s">
        <v>502</v>
      </c>
      <c r="M444" s="199">
        <v>5062.1499999999996</v>
      </c>
      <c r="N444" s="199"/>
      <c r="O444" s="85"/>
      <c r="P444" s="86"/>
      <c r="Q444" s="87"/>
      <c r="R444" s="70"/>
      <c r="S444" s="70"/>
      <c r="T444" s="70"/>
      <c r="U444" s="70"/>
      <c r="V444" s="70"/>
      <c r="W444" s="70"/>
      <c r="X444" s="70"/>
      <c r="Y444" s="70"/>
    </row>
    <row r="445" spans="1:25" s="71" customFormat="1" ht="7.5" customHeight="1" x14ac:dyDescent="0.25">
      <c r="A445" s="62" t="s">
        <v>185</v>
      </c>
      <c r="B445" s="62" t="s">
        <v>542</v>
      </c>
      <c r="C445" s="73" t="s">
        <v>22</v>
      </c>
      <c r="D445" s="66">
        <v>1300</v>
      </c>
      <c r="E445" s="66" t="s">
        <v>23</v>
      </c>
      <c r="F445" s="66">
        <v>1235</v>
      </c>
      <c r="G445" s="66" t="s">
        <v>23</v>
      </c>
      <c r="H445" s="66">
        <v>65</v>
      </c>
      <c r="I445" s="66" t="s">
        <v>23</v>
      </c>
      <c r="J445" s="66" t="s">
        <v>23</v>
      </c>
      <c r="K445" s="73" t="s">
        <v>24</v>
      </c>
      <c r="L445" s="75" t="s">
        <v>502</v>
      </c>
      <c r="M445" s="199">
        <v>1591.54</v>
      </c>
      <c r="N445" s="199"/>
      <c r="O445" s="85"/>
      <c r="P445" s="86"/>
      <c r="Q445" s="87"/>
      <c r="R445" s="70"/>
      <c r="S445" s="70"/>
      <c r="T445" s="70"/>
      <c r="U445" s="70"/>
      <c r="V445" s="70"/>
      <c r="W445" s="70"/>
      <c r="X445" s="70"/>
      <c r="Y445" s="70"/>
    </row>
    <row r="446" spans="1:25" s="71" customFormat="1" ht="7.5" customHeight="1" x14ac:dyDescent="0.25">
      <c r="A446" s="62" t="s">
        <v>543</v>
      </c>
      <c r="B446" s="62" t="s">
        <v>544</v>
      </c>
      <c r="C446" s="73" t="s">
        <v>22</v>
      </c>
      <c r="D446" s="66">
        <v>1794.5</v>
      </c>
      <c r="E446" s="66" t="s">
        <v>23</v>
      </c>
      <c r="F446" s="66">
        <v>1704.8</v>
      </c>
      <c r="G446" s="66" t="s">
        <v>23</v>
      </c>
      <c r="H446" s="66">
        <v>89.7</v>
      </c>
      <c r="I446" s="66" t="s">
        <v>23</v>
      </c>
      <c r="J446" s="66" t="s">
        <v>23</v>
      </c>
      <c r="K446" s="73" t="s">
        <v>24</v>
      </c>
      <c r="L446" s="75" t="s">
        <v>502</v>
      </c>
      <c r="M446" s="199">
        <v>14567.91</v>
      </c>
      <c r="N446" s="199"/>
      <c r="O446" s="85"/>
      <c r="P446" s="86"/>
      <c r="Q446" s="87"/>
      <c r="R446" s="70"/>
      <c r="S446" s="70"/>
      <c r="T446" s="70"/>
      <c r="U446" s="70"/>
      <c r="V446" s="70"/>
      <c r="W446" s="70"/>
      <c r="X446" s="70"/>
      <c r="Y446" s="70"/>
    </row>
    <row r="447" spans="1:25" s="71" customFormat="1" ht="7.5" customHeight="1" x14ac:dyDescent="0.25">
      <c r="A447" s="62" t="s">
        <v>545</v>
      </c>
      <c r="B447" s="62" t="s">
        <v>546</v>
      </c>
      <c r="C447" s="73" t="s">
        <v>22</v>
      </c>
      <c r="D447" s="66">
        <v>2063.6</v>
      </c>
      <c r="E447" s="66" t="s">
        <v>23</v>
      </c>
      <c r="F447" s="66">
        <v>1960.4</v>
      </c>
      <c r="G447" s="66" t="s">
        <v>23</v>
      </c>
      <c r="H447" s="66">
        <v>103.2</v>
      </c>
      <c r="I447" s="66" t="s">
        <v>23</v>
      </c>
      <c r="J447" s="66" t="s">
        <v>23</v>
      </c>
      <c r="K447" s="73" t="s">
        <v>24</v>
      </c>
      <c r="L447" s="75" t="s">
        <v>502</v>
      </c>
      <c r="M447" s="199">
        <v>694.56</v>
      </c>
      <c r="N447" s="199"/>
      <c r="O447" s="85"/>
      <c r="P447" s="86"/>
      <c r="Q447" s="87"/>
      <c r="R447" s="70"/>
      <c r="S447" s="70"/>
      <c r="T447" s="70"/>
      <c r="U447" s="70"/>
      <c r="V447" s="70"/>
      <c r="W447" s="70"/>
      <c r="X447" s="70"/>
      <c r="Y447" s="70"/>
    </row>
    <row r="448" spans="1:25" s="71" customFormat="1" ht="7.5" customHeight="1" x14ac:dyDescent="0.25">
      <c r="A448" s="62" t="s">
        <v>547</v>
      </c>
      <c r="B448" s="62" t="s">
        <v>548</v>
      </c>
      <c r="C448" s="73" t="s">
        <v>22</v>
      </c>
      <c r="D448" s="66">
        <v>1615</v>
      </c>
      <c r="E448" s="66" t="s">
        <v>23</v>
      </c>
      <c r="F448" s="66">
        <v>1534.2</v>
      </c>
      <c r="G448" s="66" t="s">
        <v>23</v>
      </c>
      <c r="H448" s="66">
        <v>80.8</v>
      </c>
      <c r="I448" s="66" t="s">
        <v>23</v>
      </c>
      <c r="J448" s="66" t="s">
        <v>23</v>
      </c>
      <c r="K448" s="73" t="s">
        <v>24</v>
      </c>
      <c r="L448" s="75" t="s">
        <v>502</v>
      </c>
      <c r="M448" s="199">
        <v>8127.45</v>
      </c>
      <c r="N448" s="199"/>
      <c r="O448" s="85"/>
      <c r="P448" s="86"/>
      <c r="Q448" s="87"/>
      <c r="R448" s="70"/>
      <c r="S448" s="70"/>
      <c r="T448" s="70"/>
      <c r="U448" s="70"/>
      <c r="V448" s="70"/>
      <c r="W448" s="70"/>
      <c r="X448" s="70"/>
      <c r="Y448" s="70"/>
    </row>
    <row r="449" spans="1:25" s="71" customFormat="1" ht="7.5" customHeight="1" x14ac:dyDescent="0.25">
      <c r="A449" s="62" t="s">
        <v>549</v>
      </c>
      <c r="B449" s="62" t="s">
        <v>550</v>
      </c>
      <c r="C449" s="73" t="s">
        <v>22</v>
      </c>
      <c r="D449" s="66">
        <v>2800</v>
      </c>
      <c r="E449" s="66" t="s">
        <v>23</v>
      </c>
      <c r="F449" s="66">
        <v>2660</v>
      </c>
      <c r="G449" s="66" t="s">
        <v>23</v>
      </c>
      <c r="H449" s="66">
        <v>140</v>
      </c>
      <c r="I449" s="66" t="s">
        <v>23</v>
      </c>
      <c r="J449" s="66" t="s">
        <v>23</v>
      </c>
      <c r="K449" s="73" t="s">
        <v>24</v>
      </c>
      <c r="L449" s="75" t="s">
        <v>502</v>
      </c>
      <c r="M449" s="199">
        <v>10277.959999999999</v>
      </c>
      <c r="N449" s="199"/>
      <c r="O449" s="85"/>
      <c r="P449" s="86"/>
      <c r="Q449" s="87"/>
      <c r="R449" s="70"/>
      <c r="S449" s="70"/>
      <c r="T449" s="70"/>
      <c r="U449" s="70"/>
      <c r="V449" s="70"/>
      <c r="W449" s="70"/>
      <c r="X449" s="70"/>
      <c r="Y449" s="70"/>
    </row>
    <row r="450" spans="1:25" s="71" customFormat="1" ht="7.5" customHeight="1" x14ac:dyDescent="0.25">
      <c r="A450" s="62" t="s">
        <v>551</v>
      </c>
      <c r="B450" s="62" t="s">
        <v>552</v>
      </c>
      <c r="C450" s="73" t="s">
        <v>22</v>
      </c>
      <c r="D450" s="66">
        <v>717.8</v>
      </c>
      <c r="E450" s="66" t="s">
        <v>23</v>
      </c>
      <c r="F450" s="66">
        <v>681.9</v>
      </c>
      <c r="G450" s="66" t="s">
        <v>23</v>
      </c>
      <c r="H450" s="66">
        <v>35.9</v>
      </c>
      <c r="I450" s="66" t="s">
        <v>23</v>
      </c>
      <c r="J450" s="66" t="s">
        <v>23</v>
      </c>
      <c r="K450" s="73" t="s">
        <v>24</v>
      </c>
      <c r="L450" s="75" t="s">
        <v>502</v>
      </c>
      <c r="M450" s="199">
        <v>4188.4799999999996</v>
      </c>
      <c r="N450" s="199"/>
      <c r="O450" s="85"/>
      <c r="P450" s="86"/>
      <c r="Q450" s="87"/>
      <c r="R450" s="70"/>
      <c r="S450" s="70"/>
      <c r="T450" s="70"/>
      <c r="U450" s="70"/>
      <c r="V450" s="70"/>
      <c r="W450" s="70"/>
      <c r="X450" s="70"/>
      <c r="Y450" s="70"/>
    </row>
    <row r="451" spans="1:25" s="71" customFormat="1" ht="7.5" customHeight="1" x14ac:dyDescent="0.25">
      <c r="A451" s="62" t="s">
        <v>553</v>
      </c>
      <c r="B451" s="62" t="s">
        <v>554</v>
      </c>
      <c r="C451" s="73" t="s">
        <v>22</v>
      </c>
      <c r="D451" s="66">
        <v>1503</v>
      </c>
      <c r="E451" s="66" t="s">
        <v>23</v>
      </c>
      <c r="F451" s="66">
        <v>1427.8</v>
      </c>
      <c r="G451" s="66" t="s">
        <v>23</v>
      </c>
      <c r="H451" s="66">
        <v>75.2</v>
      </c>
      <c r="I451" s="66" t="s">
        <v>23</v>
      </c>
      <c r="J451" s="66" t="s">
        <v>23</v>
      </c>
      <c r="K451" s="73" t="s">
        <v>24</v>
      </c>
      <c r="L451" s="75" t="s">
        <v>502</v>
      </c>
      <c r="M451" s="199">
        <v>2284</v>
      </c>
      <c r="N451" s="199"/>
      <c r="O451" s="85"/>
      <c r="P451" s="86"/>
      <c r="Q451" s="87"/>
      <c r="R451" s="70"/>
      <c r="S451" s="70"/>
      <c r="T451" s="70"/>
      <c r="U451" s="70"/>
      <c r="V451" s="70"/>
      <c r="W451" s="70"/>
      <c r="X451" s="70"/>
      <c r="Y451" s="70"/>
    </row>
    <row r="452" spans="1:25" s="71" customFormat="1" ht="7.5" customHeight="1" x14ac:dyDescent="0.25">
      <c r="A452" s="62" t="s">
        <v>555</v>
      </c>
      <c r="B452" s="62" t="s">
        <v>556</v>
      </c>
      <c r="C452" s="73" t="s">
        <v>22</v>
      </c>
      <c r="D452" s="66">
        <v>661.1</v>
      </c>
      <c r="E452" s="66" t="s">
        <v>23</v>
      </c>
      <c r="F452" s="66">
        <v>628.1</v>
      </c>
      <c r="G452" s="66" t="s">
        <v>23</v>
      </c>
      <c r="H452" s="66">
        <v>33</v>
      </c>
      <c r="I452" s="66" t="s">
        <v>23</v>
      </c>
      <c r="J452" s="66" t="s">
        <v>23</v>
      </c>
      <c r="K452" s="73" t="s">
        <v>24</v>
      </c>
      <c r="L452" s="62" t="s">
        <v>502</v>
      </c>
      <c r="M452" s="199">
        <v>3549.43</v>
      </c>
      <c r="N452" s="199"/>
      <c r="O452" s="85"/>
      <c r="P452" s="86"/>
      <c r="Q452" s="87"/>
      <c r="R452" s="70"/>
      <c r="S452" s="70"/>
      <c r="T452" s="70"/>
      <c r="U452" s="70"/>
      <c r="V452" s="70"/>
      <c r="W452" s="70"/>
      <c r="X452" s="70"/>
      <c r="Y452" s="70"/>
    </row>
    <row r="453" spans="1:25" s="71" customFormat="1" ht="7.5" customHeight="1" x14ac:dyDescent="0.25">
      <c r="A453" s="62" t="s">
        <v>557</v>
      </c>
      <c r="B453" s="62" t="s">
        <v>558</v>
      </c>
      <c r="C453" s="73" t="s">
        <v>22</v>
      </c>
      <c r="D453" s="66">
        <v>874.3</v>
      </c>
      <c r="E453" s="66" t="s">
        <v>23</v>
      </c>
      <c r="F453" s="66">
        <v>830.6</v>
      </c>
      <c r="G453" s="66" t="s">
        <v>23</v>
      </c>
      <c r="H453" s="66">
        <v>43.7</v>
      </c>
      <c r="I453" s="66" t="s">
        <v>23</v>
      </c>
      <c r="J453" s="66" t="s">
        <v>23</v>
      </c>
      <c r="K453" s="73" t="s">
        <v>24</v>
      </c>
      <c r="L453" s="62" t="s">
        <v>502</v>
      </c>
      <c r="M453" s="199">
        <v>487</v>
      </c>
      <c r="N453" s="199"/>
      <c r="O453" s="85"/>
      <c r="P453" s="86"/>
      <c r="Q453" s="87"/>
      <c r="R453" s="70"/>
      <c r="S453" s="70"/>
      <c r="T453" s="70"/>
      <c r="U453" s="70"/>
      <c r="V453" s="70"/>
      <c r="W453" s="70"/>
      <c r="X453" s="70"/>
      <c r="Y453" s="70"/>
    </row>
    <row r="454" spans="1:25" s="71" customFormat="1" ht="7.5" customHeight="1" x14ac:dyDescent="0.25">
      <c r="A454" s="62" t="s">
        <v>559</v>
      </c>
      <c r="B454" s="62" t="s">
        <v>560</v>
      </c>
      <c r="C454" s="73" t="s">
        <v>22</v>
      </c>
      <c r="D454" s="66">
        <v>1166.4000000000001</v>
      </c>
      <c r="E454" s="66" t="s">
        <v>23</v>
      </c>
      <c r="F454" s="66">
        <v>1108.0999999999999</v>
      </c>
      <c r="G454" s="66" t="s">
        <v>23</v>
      </c>
      <c r="H454" s="66">
        <v>58.3</v>
      </c>
      <c r="I454" s="66" t="s">
        <v>23</v>
      </c>
      <c r="J454" s="66" t="s">
        <v>23</v>
      </c>
      <c r="K454" s="73" t="s">
        <v>24</v>
      </c>
      <c r="L454" s="62" t="s">
        <v>561</v>
      </c>
      <c r="M454" s="199">
        <v>6524.06</v>
      </c>
      <c r="N454" s="199"/>
      <c r="O454" s="85"/>
      <c r="P454" s="86"/>
      <c r="Q454" s="87"/>
      <c r="R454" s="70"/>
      <c r="S454" s="70"/>
      <c r="T454" s="70"/>
      <c r="U454" s="70"/>
      <c r="V454" s="70"/>
      <c r="W454" s="70"/>
      <c r="X454" s="70"/>
      <c r="Y454" s="70"/>
    </row>
    <row r="455" spans="1:25" s="71" customFormat="1" ht="7.5" customHeight="1" x14ac:dyDescent="0.25">
      <c r="A455" s="62" t="s">
        <v>562</v>
      </c>
      <c r="B455" s="62" t="s">
        <v>563</v>
      </c>
      <c r="C455" s="73" t="s">
        <v>22</v>
      </c>
      <c r="D455" s="66">
        <v>0.6</v>
      </c>
      <c r="E455" s="66" t="s">
        <v>23</v>
      </c>
      <c r="F455" s="66" t="s">
        <v>23</v>
      </c>
      <c r="G455" s="66" t="s">
        <v>23</v>
      </c>
      <c r="H455" s="66">
        <v>0.6</v>
      </c>
      <c r="I455" s="66" t="s">
        <v>23</v>
      </c>
      <c r="J455" s="66" t="s">
        <v>23</v>
      </c>
      <c r="K455" s="73" t="s">
        <v>24</v>
      </c>
      <c r="L455" s="62" t="s">
        <v>258</v>
      </c>
      <c r="M455" s="199">
        <v>1</v>
      </c>
      <c r="N455" s="199"/>
      <c r="O455" s="85"/>
      <c r="P455" s="86"/>
      <c r="Q455" s="87"/>
      <c r="R455" s="70"/>
      <c r="S455" s="70"/>
      <c r="T455" s="70"/>
      <c r="U455" s="70"/>
      <c r="V455" s="70"/>
      <c r="W455" s="70"/>
      <c r="X455" s="70"/>
      <c r="Y455" s="70"/>
    </row>
    <row r="456" spans="1:25" s="71" customFormat="1" ht="7.5" customHeight="1" x14ac:dyDescent="0.25">
      <c r="A456" s="62" t="s">
        <v>564</v>
      </c>
      <c r="B456" s="62" t="s">
        <v>565</v>
      </c>
      <c r="C456" s="73" t="s">
        <v>22</v>
      </c>
      <c r="D456" s="66">
        <v>6.8</v>
      </c>
      <c r="E456" s="66" t="s">
        <v>23</v>
      </c>
      <c r="F456" s="66" t="s">
        <v>23</v>
      </c>
      <c r="G456" s="66" t="s">
        <v>23</v>
      </c>
      <c r="H456" s="66">
        <v>6.8</v>
      </c>
      <c r="I456" s="66" t="s">
        <v>23</v>
      </c>
      <c r="J456" s="66" t="s">
        <v>23</v>
      </c>
      <c r="K456" s="73" t="s">
        <v>24</v>
      </c>
      <c r="L456" s="62" t="s">
        <v>258</v>
      </c>
      <c r="M456" s="199">
        <v>1</v>
      </c>
      <c r="N456" s="199"/>
      <c r="O456" s="85"/>
      <c r="P456" s="86"/>
      <c r="Q456" s="87"/>
      <c r="R456" s="70"/>
      <c r="S456" s="70"/>
      <c r="T456" s="70"/>
      <c r="U456" s="70"/>
      <c r="V456" s="70"/>
      <c r="W456" s="70"/>
      <c r="X456" s="70"/>
      <c r="Y456" s="70"/>
    </row>
    <row r="457" spans="1:25" s="71" customFormat="1" ht="7.5" customHeight="1" x14ac:dyDescent="0.25">
      <c r="A457" s="62" t="s">
        <v>566</v>
      </c>
      <c r="B457" s="62" t="s">
        <v>567</v>
      </c>
      <c r="C457" s="73" t="s">
        <v>22</v>
      </c>
      <c r="D457" s="66">
        <v>0.5</v>
      </c>
      <c r="E457" s="66" t="s">
        <v>23</v>
      </c>
      <c r="F457" s="66" t="s">
        <v>23</v>
      </c>
      <c r="G457" s="66" t="s">
        <v>23</v>
      </c>
      <c r="H457" s="66">
        <v>0.5</v>
      </c>
      <c r="I457" s="66" t="s">
        <v>23</v>
      </c>
      <c r="J457" s="66" t="s">
        <v>23</v>
      </c>
      <c r="K457" s="73" t="s">
        <v>24</v>
      </c>
      <c r="L457" s="62" t="s">
        <v>258</v>
      </c>
      <c r="M457" s="199">
        <v>1</v>
      </c>
      <c r="N457" s="199"/>
      <c r="O457" s="85"/>
      <c r="P457" s="86"/>
      <c r="Q457" s="87"/>
      <c r="R457" s="70"/>
      <c r="S457" s="70"/>
      <c r="T457" s="70"/>
      <c r="U457" s="70"/>
      <c r="V457" s="70"/>
      <c r="W457" s="70"/>
      <c r="X457" s="70"/>
      <c r="Y457" s="70"/>
    </row>
    <row r="458" spans="1:25" s="71" customFormat="1" ht="7.5" customHeight="1" x14ac:dyDescent="0.25">
      <c r="A458" s="62" t="s">
        <v>568</v>
      </c>
      <c r="B458" s="62" t="s">
        <v>569</v>
      </c>
      <c r="C458" s="73" t="s">
        <v>22</v>
      </c>
      <c r="D458" s="66">
        <v>4.7</v>
      </c>
      <c r="E458" s="66" t="s">
        <v>23</v>
      </c>
      <c r="F458" s="66" t="s">
        <v>23</v>
      </c>
      <c r="G458" s="66" t="s">
        <v>23</v>
      </c>
      <c r="H458" s="66">
        <v>4.7</v>
      </c>
      <c r="I458" s="66" t="s">
        <v>23</v>
      </c>
      <c r="J458" s="66" t="s">
        <v>23</v>
      </c>
      <c r="K458" s="73" t="s">
        <v>24</v>
      </c>
      <c r="L458" s="62" t="s">
        <v>258</v>
      </c>
      <c r="M458" s="199">
        <v>1</v>
      </c>
      <c r="N458" s="199"/>
      <c r="O458" s="85"/>
      <c r="P458" s="86"/>
      <c r="Q458" s="87"/>
      <c r="R458" s="70"/>
      <c r="S458" s="70"/>
      <c r="T458" s="70"/>
      <c r="U458" s="70"/>
      <c r="V458" s="70"/>
      <c r="W458" s="70"/>
      <c r="X458" s="70"/>
      <c r="Y458" s="70"/>
    </row>
    <row r="459" spans="1:25" s="71" customFormat="1" ht="7.5" customHeight="1" x14ac:dyDescent="0.25">
      <c r="A459" s="62" t="s">
        <v>570</v>
      </c>
      <c r="B459" s="62" t="s">
        <v>571</v>
      </c>
      <c r="C459" s="73" t="s">
        <v>22</v>
      </c>
      <c r="D459" s="66">
        <v>0.3</v>
      </c>
      <c r="E459" s="66" t="s">
        <v>23</v>
      </c>
      <c r="F459" s="66" t="s">
        <v>23</v>
      </c>
      <c r="G459" s="66" t="s">
        <v>23</v>
      </c>
      <c r="H459" s="66">
        <v>0.3</v>
      </c>
      <c r="I459" s="66" t="s">
        <v>23</v>
      </c>
      <c r="J459" s="66" t="s">
        <v>23</v>
      </c>
      <c r="K459" s="73" t="s">
        <v>24</v>
      </c>
      <c r="L459" s="62" t="s">
        <v>258</v>
      </c>
      <c r="M459" s="199">
        <v>1</v>
      </c>
      <c r="N459" s="199"/>
      <c r="O459" s="85"/>
      <c r="P459" s="86"/>
      <c r="Q459" s="87"/>
      <c r="R459" s="70"/>
      <c r="S459" s="70"/>
      <c r="T459" s="70"/>
      <c r="U459" s="70"/>
      <c r="V459" s="70"/>
      <c r="W459" s="70"/>
      <c r="X459" s="70"/>
      <c r="Y459" s="70"/>
    </row>
    <row r="460" spans="1:25" s="71" customFormat="1" ht="7.5" customHeight="1" x14ac:dyDescent="0.25">
      <c r="A460" s="62" t="s">
        <v>572</v>
      </c>
      <c r="B460" s="62" t="s">
        <v>573</v>
      </c>
      <c r="C460" s="73" t="s">
        <v>22</v>
      </c>
      <c r="D460" s="66">
        <v>0.3</v>
      </c>
      <c r="E460" s="66" t="s">
        <v>23</v>
      </c>
      <c r="F460" s="66" t="s">
        <v>23</v>
      </c>
      <c r="G460" s="66" t="s">
        <v>23</v>
      </c>
      <c r="H460" s="66">
        <v>0.3</v>
      </c>
      <c r="I460" s="66" t="s">
        <v>23</v>
      </c>
      <c r="J460" s="66" t="s">
        <v>23</v>
      </c>
      <c r="K460" s="73" t="s">
        <v>24</v>
      </c>
      <c r="L460" s="62" t="s">
        <v>258</v>
      </c>
      <c r="M460" s="199">
        <v>1</v>
      </c>
      <c r="N460" s="199"/>
      <c r="O460" s="85"/>
      <c r="P460" s="86"/>
      <c r="Q460" s="87"/>
      <c r="R460" s="70"/>
      <c r="S460" s="70"/>
      <c r="T460" s="70"/>
      <c r="U460" s="70"/>
      <c r="V460" s="70"/>
      <c r="W460" s="70"/>
      <c r="X460" s="70"/>
      <c r="Y460" s="70"/>
    </row>
    <row r="461" spans="1:25" s="71" customFormat="1" ht="7.5" customHeight="1" x14ac:dyDescent="0.25">
      <c r="A461" s="62" t="s">
        <v>574</v>
      </c>
      <c r="B461" s="62" t="s">
        <v>575</v>
      </c>
      <c r="C461" s="73" t="s">
        <v>22</v>
      </c>
      <c r="D461" s="66">
        <v>0.5</v>
      </c>
      <c r="E461" s="66" t="s">
        <v>23</v>
      </c>
      <c r="F461" s="66" t="s">
        <v>23</v>
      </c>
      <c r="G461" s="66" t="s">
        <v>23</v>
      </c>
      <c r="H461" s="66">
        <v>0.5</v>
      </c>
      <c r="I461" s="66" t="s">
        <v>23</v>
      </c>
      <c r="J461" s="66" t="s">
        <v>23</v>
      </c>
      <c r="K461" s="73" t="s">
        <v>24</v>
      </c>
      <c r="L461" s="62" t="s">
        <v>258</v>
      </c>
      <c r="M461" s="199">
        <v>1</v>
      </c>
      <c r="N461" s="199"/>
      <c r="O461" s="85"/>
      <c r="P461" s="86"/>
      <c r="Q461" s="87"/>
      <c r="R461" s="70"/>
      <c r="S461" s="70"/>
      <c r="T461" s="70"/>
      <c r="U461" s="70"/>
      <c r="V461" s="70"/>
      <c r="W461" s="70"/>
      <c r="X461" s="70"/>
      <c r="Y461" s="70"/>
    </row>
    <row r="462" spans="1:25" s="71" customFormat="1" ht="7.5" customHeight="1" x14ac:dyDescent="0.25">
      <c r="A462" s="62" t="s">
        <v>576</v>
      </c>
      <c r="B462" s="62" t="s">
        <v>577</v>
      </c>
      <c r="C462" s="73" t="s">
        <v>22</v>
      </c>
      <c r="D462" s="66">
        <v>0.9</v>
      </c>
      <c r="E462" s="66" t="s">
        <v>23</v>
      </c>
      <c r="F462" s="66" t="s">
        <v>23</v>
      </c>
      <c r="G462" s="66" t="s">
        <v>23</v>
      </c>
      <c r="H462" s="66">
        <v>0.9</v>
      </c>
      <c r="I462" s="66" t="s">
        <v>23</v>
      </c>
      <c r="J462" s="66" t="s">
        <v>23</v>
      </c>
      <c r="K462" s="73" t="s">
        <v>24</v>
      </c>
      <c r="L462" s="62" t="s">
        <v>258</v>
      </c>
      <c r="M462" s="199">
        <v>1</v>
      </c>
      <c r="N462" s="199"/>
      <c r="O462" s="85"/>
      <c r="P462" s="86"/>
      <c r="Q462" s="87"/>
      <c r="R462" s="70"/>
      <c r="S462" s="70"/>
      <c r="T462" s="70"/>
      <c r="U462" s="70"/>
      <c r="V462" s="70"/>
      <c r="W462" s="70"/>
      <c r="X462" s="70"/>
      <c r="Y462" s="70"/>
    </row>
    <row r="463" spans="1:25" s="71" customFormat="1" ht="7.5" customHeight="1" x14ac:dyDescent="0.25">
      <c r="A463" s="62" t="s">
        <v>578</v>
      </c>
      <c r="B463" s="62" t="s">
        <v>579</v>
      </c>
      <c r="C463" s="73" t="s">
        <v>22</v>
      </c>
      <c r="D463" s="66">
        <v>0.3</v>
      </c>
      <c r="E463" s="66" t="s">
        <v>23</v>
      </c>
      <c r="F463" s="66" t="s">
        <v>23</v>
      </c>
      <c r="G463" s="66" t="s">
        <v>23</v>
      </c>
      <c r="H463" s="66">
        <v>0.3</v>
      </c>
      <c r="I463" s="66" t="s">
        <v>23</v>
      </c>
      <c r="J463" s="66" t="s">
        <v>23</v>
      </c>
      <c r="K463" s="73" t="s">
        <v>24</v>
      </c>
      <c r="L463" s="62" t="s">
        <v>258</v>
      </c>
      <c r="M463" s="199">
        <v>1</v>
      </c>
      <c r="N463" s="199"/>
      <c r="O463" s="85"/>
      <c r="P463" s="86"/>
      <c r="Q463" s="87"/>
      <c r="R463" s="70"/>
      <c r="S463" s="70"/>
      <c r="T463" s="70"/>
      <c r="U463" s="70"/>
      <c r="V463" s="70"/>
      <c r="W463" s="70"/>
      <c r="X463" s="70"/>
      <c r="Y463" s="70"/>
    </row>
    <row r="464" spans="1:25" s="71" customFormat="1" ht="7.5" customHeight="1" x14ac:dyDescent="0.25">
      <c r="A464" s="62" t="s">
        <v>580</v>
      </c>
      <c r="B464" s="62" t="s">
        <v>581</v>
      </c>
      <c r="C464" s="73" t="s">
        <v>22</v>
      </c>
      <c r="D464" s="66">
        <v>5.2</v>
      </c>
      <c r="E464" s="66" t="s">
        <v>23</v>
      </c>
      <c r="F464" s="66" t="s">
        <v>23</v>
      </c>
      <c r="G464" s="66" t="s">
        <v>23</v>
      </c>
      <c r="H464" s="66">
        <v>5.2</v>
      </c>
      <c r="I464" s="66" t="s">
        <v>23</v>
      </c>
      <c r="J464" s="66" t="s">
        <v>23</v>
      </c>
      <c r="K464" s="73" t="s">
        <v>24</v>
      </c>
      <c r="L464" s="62" t="s">
        <v>258</v>
      </c>
      <c r="M464" s="199">
        <v>1</v>
      </c>
      <c r="N464" s="199"/>
      <c r="O464" s="85"/>
      <c r="P464" s="86"/>
      <c r="Q464" s="87"/>
      <c r="R464" s="70"/>
      <c r="S464" s="70"/>
      <c r="T464" s="70"/>
      <c r="U464" s="70"/>
      <c r="V464" s="70"/>
      <c r="W464" s="70"/>
      <c r="X464" s="70"/>
      <c r="Y464" s="70"/>
    </row>
    <row r="465" spans="1:25" s="71" customFormat="1" ht="7.5" customHeight="1" x14ac:dyDescent="0.25">
      <c r="A465" s="62" t="s">
        <v>582</v>
      </c>
      <c r="B465" s="62" t="s">
        <v>583</v>
      </c>
      <c r="C465" s="73" t="s">
        <v>22</v>
      </c>
      <c r="D465" s="66">
        <v>2.7</v>
      </c>
      <c r="E465" s="66" t="s">
        <v>23</v>
      </c>
      <c r="F465" s="66" t="s">
        <v>23</v>
      </c>
      <c r="G465" s="66" t="s">
        <v>23</v>
      </c>
      <c r="H465" s="66">
        <v>2.7</v>
      </c>
      <c r="I465" s="66" t="s">
        <v>23</v>
      </c>
      <c r="J465" s="66" t="s">
        <v>23</v>
      </c>
      <c r="K465" s="73" t="s">
        <v>24</v>
      </c>
      <c r="L465" s="62" t="s">
        <v>258</v>
      </c>
      <c r="M465" s="199">
        <v>1</v>
      </c>
      <c r="N465" s="199"/>
      <c r="O465" s="85"/>
      <c r="P465" s="86"/>
      <c r="Q465" s="87"/>
      <c r="R465" s="70"/>
      <c r="S465" s="70"/>
      <c r="T465" s="70"/>
      <c r="U465" s="70"/>
      <c r="V465" s="70"/>
      <c r="W465" s="70"/>
      <c r="X465" s="70"/>
      <c r="Y465" s="70"/>
    </row>
    <row r="466" spans="1:25" s="71" customFormat="1" ht="7.5" customHeight="1" x14ac:dyDescent="0.25">
      <c r="A466" s="62" t="s">
        <v>584</v>
      </c>
      <c r="B466" s="62" t="s">
        <v>585</v>
      </c>
      <c r="C466" s="73" t="s">
        <v>22</v>
      </c>
      <c r="D466" s="66">
        <v>0.3</v>
      </c>
      <c r="E466" s="66" t="s">
        <v>23</v>
      </c>
      <c r="F466" s="66" t="s">
        <v>23</v>
      </c>
      <c r="G466" s="66" t="s">
        <v>23</v>
      </c>
      <c r="H466" s="66">
        <v>0.3</v>
      </c>
      <c r="I466" s="66" t="s">
        <v>23</v>
      </c>
      <c r="J466" s="66" t="s">
        <v>23</v>
      </c>
      <c r="K466" s="73" t="s">
        <v>24</v>
      </c>
      <c r="L466" s="62" t="s">
        <v>258</v>
      </c>
      <c r="M466" s="199">
        <v>1</v>
      </c>
      <c r="N466" s="199"/>
      <c r="O466" s="85"/>
      <c r="P466" s="86"/>
      <c r="Q466" s="87"/>
      <c r="R466" s="70"/>
      <c r="S466" s="70"/>
      <c r="T466" s="70"/>
      <c r="U466" s="70"/>
      <c r="V466" s="70"/>
      <c r="W466" s="70"/>
      <c r="X466" s="70"/>
      <c r="Y466" s="70"/>
    </row>
    <row r="467" spans="1:25" s="71" customFormat="1" ht="7.5" customHeight="1" x14ac:dyDescent="0.25">
      <c r="A467" s="62" t="s">
        <v>586</v>
      </c>
      <c r="B467" s="62" t="s">
        <v>587</v>
      </c>
      <c r="C467" s="73" t="s">
        <v>22</v>
      </c>
      <c r="D467" s="66">
        <v>3.5</v>
      </c>
      <c r="E467" s="66" t="s">
        <v>23</v>
      </c>
      <c r="F467" s="66" t="s">
        <v>23</v>
      </c>
      <c r="G467" s="66" t="s">
        <v>23</v>
      </c>
      <c r="H467" s="66">
        <v>3.5</v>
      </c>
      <c r="I467" s="66" t="s">
        <v>23</v>
      </c>
      <c r="J467" s="66" t="s">
        <v>23</v>
      </c>
      <c r="K467" s="73" t="s">
        <v>24</v>
      </c>
      <c r="L467" s="62" t="s">
        <v>258</v>
      </c>
      <c r="M467" s="199">
        <v>1</v>
      </c>
      <c r="N467" s="199"/>
      <c r="O467" s="85"/>
      <c r="P467" s="86"/>
      <c r="Q467" s="87"/>
      <c r="R467" s="70"/>
      <c r="S467" s="70"/>
      <c r="T467" s="70"/>
      <c r="U467" s="70"/>
      <c r="V467" s="70"/>
      <c r="W467" s="70"/>
      <c r="X467" s="70"/>
      <c r="Y467" s="70"/>
    </row>
    <row r="468" spans="1:25" s="71" customFormat="1" ht="7.5" customHeight="1" x14ac:dyDescent="0.25">
      <c r="A468" s="62" t="s">
        <v>588</v>
      </c>
      <c r="B468" s="62" t="s">
        <v>589</v>
      </c>
      <c r="C468" s="73" t="s">
        <v>22</v>
      </c>
      <c r="D468" s="66">
        <v>0.5</v>
      </c>
      <c r="E468" s="66" t="s">
        <v>23</v>
      </c>
      <c r="F468" s="66" t="s">
        <v>23</v>
      </c>
      <c r="G468" s="66" t="s">
        <v>23</v>
      </c>
      <c r="H468" s="66">
        <v>0.5</v>
      </c>
      <c r="I468" s="66" t="s">
        <v>23</v>
      </c>
      <c r="J468" s="66" t="s">
        <v>23</v>
      </c>
      <c r="K468" s="73" t="s">
        <v>24</v>
      </c>
      <c r="L468" s="62" t="s">
        <v>258</v>
      </c>
      <c r="M468" s="199">
        <v>1</v>
      </c>
      <c r="N468" s="199"/>
      <c r="O468" s="85"/>
      <c r="P468" s="86"/>
      <c r="Q468" s="87"/>
      <c r="R468" s="70"/>
      <c r="S468" s="70"/>
      <c r="T468" s="70"/>
      <c r="U468" s="70"/>
      <c r="V468" s="70"/>
      <c r="W468" s="70"/>
      <c r="X468" s="70"/>
      <c r="Y468" s="70"/>
    </row>
    <row r="469" spans="1:25" s="71" customFormat="1" ht="7.5" customHeight="1" x14ac:dyDescent="0.25">
      <c r="A469" s="62" t="s">
        <v>590</v>
      </c>
      <c r="B469" s="62" t="s">
        <v>591</v>
      </c>
      <c r="C469" s="73" t="s">
        <v>22</v>
      </c>
      <c r="D469" s="66">
        <v>0.5</v>
      </c>
      <c r="E469" s="66" t="s">
        <v>23</v>
      </c>
      <c r="F469" s="66" t="s">
        <v>23</v>
      </c>
      <c r="G469" s="66" t="s">
        <v>23</v>
      </c>
      <c r="H469" s="66">
        <v>0.5</v>
      </c>
      <c r="I469" s="66" t="s">
        <v>23</v>
      </c>
      <c r="J469" s="66" t="s">
        <v>23</v>
      </c>
      <c r="K469" s="73" t="s">
        <v>24</v>
      </c>
      <c r="L469" s="62" t="s">
        <v>258</v>
      </c>
      <c r="M469" s="199">
        <v>1</v>
      </c>
      <c r="N469" s="199"/>
      <c r="O469" s="85"/>
      <c r="P469" s="86"/>
      <c r="Q469" s="87"/>
      <c r="R469" s="70"/>
      <c r="S469" s="70"/>
      <c r="T469" s="70"/>
      <c r="U469" s="70"/>
      <c r="V469" s="70"/>
      <c r="W469" s="70"/>
      <c r="X469" s="70"/>
      <c r="Y469" s="70"/>
    </row>
    <row r="470" spans="1:25" s="71" customFormat="1" ht="7.5" customHeight="1" x14ac:dyDescent="0.25">
      <c r="A470" s="62" t="s">
        <v>592</v>
      </c>
      <c r="B470" s="62" t="s">
        <v>593</v>
      </c>
      <c r="C470" s="73" t="s">
        <v>22</v>
      </c>
      <c r="D470" s="66">
        <v>0.5</v>
      </c>
      <c r="E470" s="66" t="s">
        <v>23</v>
      </c>
      <c r="F470" s="66" t="s">
        <v>23</v>
      </c>
      <c r="G470" s="66" t="s">
        <v>23</v>
      </c>
      <c r="H470" s="66">
        <v>0.5</v>
      </c>
      <c r="I470" s="66" t="s">
        <v>23</v>
      </c>
      <c r="J470" s="66" t="s">
        <v>23</v>
      </c>
      <c r="K470" s="73" t="s">
        <v>24</v>
      </c>
      <c r="L470" s="62" t="s">
        <v>258</v>
      </c>
      <c r="M470" s="199">
        <v>1</v>
      </c>
      <c r="N470" s="199"/>
      <c r="O470" s="85"/>
      <c r="P470" s="86"/>
      <c r="Q470" s="87"/>
      <c r="R470" s="70"/>
      <c r="S470" s="70"/>
      <c r="T470" s="70"/>
      <c r="U470" s="70"/>
      <c r="V470" s="70"/>
      <c r="W470" s="70"/>
      <c r="X470" s="70"/>
      <c r="Y470" s="70"/>
    </row>
    <row r="471" spans="1:25" s="71" customFormat="1" ht="7.5" customHeight="1" x14ac:dyDescent="0.25">
      <c r="A471" s="62" t="s">
        <v>594</v>
      </c>
      <c r="B471" s="62" t="s">
        <v>595</v>
      </c>
      <c r="C471" s="73" t="s">
        <v>22</v>
      </c>
      <c r="D471" s="66">
        <v>0.3</v>
      </c>
      <c r="E471" s="66" t="s">
        <v>23</v>
      </c>
      <c r="F471" s="66" t="s">
        <v>23</v>
      </c>
      <c r="G471" s="66" t="s">
        <v>23</v>
      </c>
      <c r="H471" s="66">
        <v>0.3</v>
      </c>
      <c r="I471" s="66" t="s">
        <v>23</v>
      </c>
      <c r="J471" s="66" t="s">
        <v>23</v>
      </c>
      <c r="K471" s="73" t="s">
        <v>24</v>
      </c>
      <c r="L471" s="62" t="s">
        <v>258</v>
      </c>
      <c r="M471" s="199">
        <v>1</v>
      </c>
      <c r="N471" s="199"/>
      <c r="O471" s="85"/>
      <c r="P471" s="86"/>
      <c r="Q471" s="87"/>
      <c r="R471" s="70"/>
      <c r="S471" s="70"/>
      <c r="T471" s="70"/>
      <c r="U471" s="70"/>
      <c r="V471" s="70"/>
      <c r="W471" s="70"/>
      <c r="X471" s="70"/>
      <c r="Y471" s="70"/>
    </row>
    <row r="472" spans="1:25" s="71" customFormat="1" ht="7.5" customHeight="1" x14ac:dyDescent="0.25">
      <c r="A472" s="62" t="s">
        <v>596</v>
      </c>
      <c r="B472" s="62" t="s">
        <v>597</v>
      </c>
      <c r="C472" s="73" t="s">
        <v>22</v>
      </c>
      <c r="D472" s="66">
        <v>0.5</v>
      </c>
      <c r="E472" s="66" t="s">
        <v>23</v>
      </c>
      <c r="F472" s="66" t="s">
        <v>23</v>
      </c>
      <c r="G472" s="66" t="s">
        <v>23</v>
      </c>
      <c r="H472" s="66">
        <v>0.5</v>
      </c>
      <c r="I472" s="66" t="s">
        <v>23</v>
      </c>
      <c r="J472" s="66" t="s">
        <v>23</v>
      </c>
      <c r="K472" s="73" t="s">
        <v>24</v>
      </c>
      <c r="L472" s="62" t="s">
        <v>258</v>
      </c>
      <c r="M472" s="199">
        <v>1</v>
      </c>
      <c r="N472" s="199"/>
      <c r="O472" s="85"/>
      <c r="P472" s="86"/>
      <c r="Q472" s="87"/>
      <c r="R472" s="70"/>
      <c r="S472" s="70"/>
      <c r="T472" s="70"/>
      <c r="U472" s="70"/>
      <c r="V472" s="70"/>
      <c r="W472" s="70"/>
      <c r="X472" s="70"/>
      <c r="Y472" s="70"/>
    </row>
    <row r="473" spans="1:25" x14ac:dyDescent="0.25">
      <c r="A473" s="4">
        <v>6</v>
      </c>
      <c r="B473" s="204" t="s">
        <v>598</v>
      </c>
      <c r="C473" s="204"/>
      <c r="D473" s="204"/>
      <c r="E473" s="204"/>
      <c r="F473" s="204"/>
      <c r="G473" s="204"/>
      <c r="H473" s="204"/>
      <c r="I473" s="204"/>
      <c r="J473" s="204"/>
      <c r="K473" s="204"/>
      <c r="L473" s="204"/>
      <c r="M473" s="204"/>
      <c r="N473" s="204"/>
      <c r="O473" s="2"/>
      <c r="P473" s="20"/>
      <c r="Q473" s="36"/>
    </row>
    <row r="474" spans="1:25" x14ac:dyDescent="0.25">
      <c r="A474" s="4" t="s">
        <v>219</v>
      </c>
      <c r="B474" s="5" t="s">
        <v>18</v>
      </c>
      <c r="C474" s="189" t="s">
        <v>19</v>
      </c>
      <c r="D474" s="189"/>
      <c r="E474" s="189"/>
      <c r="F474" s="189"/>
      <c r="G474" s="189"/>
      <c r="H474" s="189"/>
      <c r="I474" s="189"/>
      <c r="J474" s="189"/>
      <c r="K474" s="189"/>
      <c r="L474" s="189"/>
      <c r="M474" s="189"/>
      <c r="N474" s="189"/>
      <c r="O474" s="2"/>
      <c r="P474" s="20"/>
      <c r="Q474" s="36"/>
    </row>
    <row r="475" spans="1:25" ht="37.5" x14ac:dyDescent="0.25">
      <c r="A475" s="12" t="s">
        <v>220</v>
      </c>
      <c r="B475" s="57" t="s">
        <v>599</v>
      </c>
      <c r="C475" s="12" t="s">
        <v>30</v>
      </c>
      <c r="D475" s="43">
        <v>2000</v>
      </c>
      <c r="E475" s="43" t="s">
        <v>23</v>
      </c>
      <c r="F475" s="43" t="s">
        <v>23</v>
      </c>
      <c r="G475" s="43" t="s">
        <v>23</v>
      </c>
      <c r="H475" s="43">
        <v>2000</v>
      </c>
      <c r="I475" s="43" t="s">
        <v>23</v>
      </c>
      <c r="J475" s="43" t="s">
        <v>23</v>
      </c>
      <c r="K475" s="4" t="s">
        <v>602</v>
      </c>
      <c r="L475" s="5" t="s">
        <v>605</v>
      </c>
      <c r="M475" s="189">
        <v>27</v>
      </c>
      <c r="N475" s="189"/>
      <c r="O475" s="3"/>
      <c r="P475" s="20"/>
      <c r="Q475" s="36"/>
    </row>
    <row r="476" spans="1:25" ht="30" x14ac:dyDescent="0.25">
      <c r="A476" s="13"/>
      <c r="B476" s="13"/>
      <c r="C476" s="13"/>
      <c r="D476" s="44"/>
      <c r="E476" s="44"/>
      <c r="F476" s="44"/>
      <c r="G476" s="44"/>
      <c r="H476" s="44"/>
      <c r="I476" s="44"/>
      <c r="J476" s="44"/>
      <c r="K476" s="4"/>
      <c r="L476" s="5" t="s">
        <v>606</v>
      </c>
      <c r="M476" s="189">
        <v>6</v>
      </c>
      <c r="N476" s="189"/>
      <c r="O476" s="3"/>
      <c r="P476" s="20"/>
      <c r="Q476" s="36"/>
    </row>
    <row r="477" spans="1:25" ht="37.5" x14ac:dyDescent="0.25">
      <c r="A477" s="13"/>
      <c r="B477" s="13"/>
      <c r="C477" s="13"/>
      <c r="D477" s="44"/>
      <c r="E477" s="44"/>
      <c r="F477" s="44"/>
      <c r="G477" s="44"/>
      <c r="H477" s="44"/>
      <c r="I477" s="44"/>
      <c r="J477" s="44"/>
      <c r="K477" s="4" t="s">
        <v>603</v>
      </c>
      <c r="L477" s="5" t="s">
        <v>607</v>
      </c>
      <c r="M477" s="189">
        <v>91</v>
      </c>
      <c r="N477" s="189"/>
      <c r="O477" s="3"/>
      <c r="P477" s="20"/>
      <c r="Q477" s="36"/>
    </row>
    <row r="478" spans="1:25" ht="53.25" x14ac:dyDescent="0.25">
      <c r="A478" s="13"/>
      <c r="B478" s="13"/>
      <c r="C478" s="13"/>
      <c r="D478" s="44"/>
      <c r="E478" s="44"/>
      <c r="F478" s="44"/>
      <c r="G478" s="44"/>
      <c r="H478" s="44"/>
      <c r="I478" s="44"/>
      <c r="J478" s="44"/>
      <c r="K478" s="4"/>
      <c r="L478" s="5" t="s">
        <v>608</v>
      </c>
      <c r="M478" s="189">
        <v>16</v>
      </c>
      <c r="N478" s="189"/>
      <c r="O478" s="3"/>
      <c r="P478" s="20"/>
      <c r="Q478" s="36"/>
    </row>
    <row r="479" spans="1:25" ht="37.5" x14ac:dyDescent="0.25">
      <c r="A479" s="13"/>
      <c r="B479" s="13"/>
      <c r="C479" s="13"/>
      <c r="D479" s="44"/>
      <c r="E479" s="44"/>
      <c r="F479" s="44"/>
      <c r="G479" s="44"/>
      <c r="H479" s="44"/>
      <c r="I479" s="44"/>
      <c r="J479" s="44"/>
      <c r="K479" s="4" t="s">
        <v>443</v>
      </c>
      <c r="L479" s="5" t="s">
        <v>609</v>
      </c>
      <c r="M479" s="189">
        <v>103</v>
      </c>
      <c r="N479" s="189"/>
      <c r="O479" s="3"/>
      <c r="P479" s="20"/>
      <c r="Q479" s="36"/>
    </row>
    <row r="480" spans="1:25" ht="23.25" x14ac:dyDescent="0.25">
      <c r="A480" s="13"/>
      <c r="B480" s="13"/>
      <c r="C480" s="13"/>
      <c r="D480" s="44"/>
      <c r="E480" s="44"/>
      <c r="F480" s="44"/>
      <c r="G480" s="44"/>
      <c r="H480" s="44"/>
      <c r="I480" s="44"/>
      <c r="J480" s="44"/>
      <c r="K480" s="4"/>
      <c r="L480" s="5" t="s">
        <v>610</v>
      </c>
      <c r="M480" s="189">
        <v>4200</v>
      </c>
      <c r="N480" s="189"/>
      <c r="O480" s="3"/>
      <c r="P480" s="20"/>
      <c r="Q480" s="36"/>
    </row>
    <row r="481" spans="1:25" ht="37.5" x14ac:dyDescent="0.25">
      <c r="A481" s="13"/>
      <c r="B481" s="13"/>
      <c r="C481" s="13"/>
      <c r="D481" s="44"/>
      <c r="E481" s="44"/>
      <c r="F481" s="44"/>
      <c r="G481" s="44"/>
      <c r="H481" s="44"/>
      <c r="I481" s="44"/>
      <c r="J481" s="44"/>
      <c r="K481" s="4" t="s">
        <v>430</v>
      </c>
      <c r="L481" s="5" t="s">
        <v>611</v>
      </c>
      <c r="M481" s="189">
        <v>260</v>
      </c>
      <c r="N481" s="189"/>
      <c r="O481" s="3"/>
      <c r="P481" s="20"/>
      <c r="Q481" s="36"/>
    </row>
    <row r="482" spans="1:25" ht="23.25" x14ac:dyDescent="0.25">
      <c r="A482" s="13"/>
      <c r="B482" s="13"/>
      <c r="C482" s="13"/>
      <c r="D482" s="44"/>
      <c r="E482" s="44"/>
      <c r="F482" s="44"/>
      <c r="G482" s="44"/>
      <c r="H482" s="44"/>
      <c r="I482" s="44"/>
      <c r="J482" s="44"/>
      <c r="K482" s="4"/>
      <c r="L482" s="5" t="s">
        <v>612</v>
      </c>
      <c r="M482" s="189">
        <v>134</v>
      </c>
      <c r="N482" s="189"/>
      <c r="O482" s="3"/>
      <c r="P482" s="20"/>
      <c r="Q482" s="36"/>
    </row>
    <row r="483" spans="1:25" ht="30.75" x14ac:dyDescent="0.25">
      <c r="A483" s="13"/>
      <c r="B483" s="13"/>
      <c r="C483" s="13"/>
      <c r="D483" s="44"/>
      <c r="E483" s="44"/>
      <c r="F483" s="44"/>
      <c r="G483" s="44"/>
      <c r="H483" s="44"/>
      <c r="I483" s="44"/>
      <c r="J483" s="44"/>
      <c r="K483" s="4" t="s">
        <v>604</v>
      </c>
      <c r="L483" s="5" t="s">
        <v>613</v>
      </c>
      <c r="M483" s="189">
        <v>800</v>
      </c>
      <c r="N483" s="189"/>
      <c r="O483" s="3"/>
      <c r="P483" s="20"/>
      <c r="Q483" s="36"/>
    </row>
    <row r="484" spans="1:25" ht="30.75" x14ac:dyDescent="0.25">
      <c r="A484" s="13"/>
      <c r="B484" s="13"/>
      <c r="C484" s="13"/>
      <c r="D484" s="44"/>
      <c r="E484" s="44"/>
      <c r="F484" s="44"/>
      <c r="G484" s="44"/>
      <c r="H484" s="44"/>
      <c r="I484" s="44"/>
      <c r="J484" s="44"/>
      <c r="K484" s="4"/>
      <c r="L484" s="5" t="s">
        <v>614</v>
      </c>
      <c r="M484" s="189">
        <v>90</v>
      </c>
      <c r="N484" s="189"/>
      <c r="O484" s="3"/>
      <c r="P484" s="20"/>
      <c r="Q484" s="36"/>
    </row>
    <row r="485" spans="1:25" ht="45" x14ac:dyDescent="0.25">
      <c r="A485" s="13"/>
      <c r="B485" s="13"/>
      <c r="C485" s="13"/>
      <c r="D485" s="44"/>
      <c r="E485" s="44"/>
      <c r="F485" s="44"/>
      <c r="G485" s="44"/>
      <c r="H485" s="44"/>
      <c r="I485" s="44"/>
      <c r="J485" s="44"/>
      <c r="K485" s="4" t="s">
        <v>445</v>
      </c>
      <c r="L485" s="5" t="s">
        <v>615</v>
      </c>
      <c r="M485" s="189">
        <v>80</v>
      </c>
      <c r="N485" s="189"/>
      <c r="O485" s="3"/>
      <c r="P485" s="20"/>
      <c r="Q485" s="36"/>
    </row>
    <row r="486" spans="1:25" ht="67.5" x14ac:dyDescent="0.25">
      <c r="A486" s="13"/>
      <c r="B486" s="13"/>
      <c r="C486" s="59"/>
      <c r="D486" s="60"/>
      <c r="E486" s="60"/>
      <c r="F486" s="60"/>
      <c r="G486" s="60"/>
      <c r="H486" s="60"/>
      <c r="I486" s="60"/>
      <c r="J486" s="60"/>
      <c r="K486" s="4"/>
      <c r="L486" s="5" t="s">
        <v>616</v>
      </c>
      <c r="M486" s="189">
        <v>1</v>
      </c>
      <c r="N486" s="189"/>
      <c r="O486" s="3"/>
      <c r="P486" s="20"/>
      <c r="Q486" s="36"/>
    </row>
    <row r="487" spans="1:25" ht="37.5" customHeight="1" x14ac:dyDescent="0.25">
      <c r="A487" s="12" t="s">
        <v>222</v>
      </c>
      <c r="B487" s="12" t="s">
        <v>617</v>
      </c>
      <c r="C487" s="189" t="s">
        <v>22</v>
      </c>
      <c r="D487" s="194">
        <v>154.5</v>
      </c>
      <c r="E487" s="194" t="s">
        <v>23</v>
      </c>
      <c r="F487" s="194" t="s">
        <v>23</v>
      </c>
      <c r="G487" s="194" t="s">
        <v>23</v>
      </c>
      <c r="H487" s="194">
        <v>154.5</v>
      </c>
      <c r="I487" s="194" t="s">
        <v>23</v>
      </c>
      <c r="J487" s="194" t="s">
        <v>23</v>
      </c>
      <c r="K487" s="189" t="s">
        <v>24</v>
      </c>
      <c r="L487" s="5" t="s">
        <v>605</v>
      </c>
      <c r="M487" s="189">
        <v>8</v>
      </c>
      <c r="N487" s="189"/>
      <c r="O487" s="3"/>
      <c r="P487" s="20"/>
      <c r="Q487" s="36"/>
    </row>
    <row r="488" spans="1:25" ht="30" x14ac:dyDescent="0.25">
      <c r="A488" s="13"/>
      <c r="B488" s="13"/>
      <c r="C488" s="189"/>
      <c r="D488" s="194"/>
      <c r="E488" s="194"/>
      <c r="F488" s="194"/>
      <c r="G488" s="194"/>
      <c r="H488" s="194"/>
      <c r="I488" s="194"/>
      <c r="J488" s="194"/>
      <c r="K488" s="189"/>
      <c r="L488" s="5" t="s">
        <v>606</v>
      </c>
      <c r="M488" s="189">
        <v>2</v>
      </c>
      <c r="N488" s="189"/>
      <c r="O488" s="3"/>
      <c r="P488" s="20"/>
      <c r="Q488" s="36"/>
    </row>
    <row r="489" spans="1:25" s="71" customFormat="1" ht="7.5" customHeight="1" x14ac:dyDescent="0.25">
      <c r="A489" s="62" t="s">
        <v>224</v>
      </c>
      <c r="B489" s="62" t="s">
        <v>618</v>
      </c>
      <c r="C489" s="73" t="s">
        <v>22</v>
      </c>
      <c r="D489" s="66">
        <v>17.100000000000001</v>
      </c>
      <c r="E489" s="66" t="s">
        <v>23</v>
      </c>
      <c r="F489" s="66" t="s">
        <v>23</v>
      </c>
      <c r="G489" s="73"/>
      <c r="H489" s="66">
        <v>17.100000000000001</v>
      </c>
      <c r="I489" s="66" t="s">
        <v>23</v>
      </c>
      <c r="J489" s="66" t="s">
        <v>23</v>
      </c>
      <c r="K489" s="88" t="s">
        <v>24</v>
      </c>
      <c r="L489" s="75" t="s">
        <v>605</v>
      </c>
      <c r="M489" s="198">
        <v>2</v>
      </c>
      <c r="N489" s="198"/>
      <c r="O489" s="85"/>
      <c r="P489" s="86"/>
      <c r="Q489" s="87"/>
      <c r="R489" s="70"/>
      <c r="S489" s="70"/>
      <c r="T489" s="70"/>
      <c r="U489" s="70"/>
      <c r="V489" s="70"/>
      <c r="W489" s="70"/>
      <c r="X489" s="70"/>
      <c r="Y489" s="70"/>
    </row>
    <row r="490" spans="1:25" s="71" customFormat="1" ht="7.5" customHeight="1" x14ac:dyDescent="0.25">
      <c r="A490" s="62" t="s">
        <v>435</v>
      </c>
      <c r="B490" s="62" t="s">
        <v>619</v>
      </c>
      <c r="C490" s="198" t="s">
        <v>22</v>
      </c>
      <c r="D490" s="199">
        <v>93.7</v>
      </c>
      <c r="E490" s="199" t="s">
        <v>23</v>
      </c>
      <c r="F490" s="199" t="s">
        <v>23</v>
      </c>
      <c r="G490" s="199" t="s">
        <v>23</v>
      </c>
      <c r="H490" s="199">
        <v>93.7</v>
      </c>
      <c r="I490" s="199" t="s">
        <v>23</v>
      </c>
      <c r="J490" s="199" t="s">
        <v>23</v>
      </c>
      <c r="K490" s="198" t="s">
        <v>24</v>
      </c>
      <c r="L490" s="75" t="s">
        <v>605</v>
      </c>
      <c r="M490" s="198">
        <v>8</v>
      </c>
      <c r="N490" s="198"/>
      <c r="O490" s="85"/>
      <c r="P490" s="86"/>
      <c r="Q490" s="87"/>
      <c r="R490" s="70"/>
      <c r="S490" s="70"/>
      <c r="T490" s="70"/>
      <c r="U490" s="70"/>
      <c r="V490" s="70"/>
      <c r="W490" s="70"/>
      <c r="X490" s="70"/>
      <c r="Y490" s="70"/>
    </row>
    <row r="491" spans="1:25" s="71" customFormat="1" ht="7.5" customHeight="1" x14ac:dyDescent="0.25">
      <c r="A491" s="76"/>
      <c r="B491" s="76"/>
      <c r="C491" s="198"/>
      <c r="D491" s="199"/>
      <c r="E491" s="199"/>
      <c r="F491" s="199"/>
      <c r="G491" s="199"/>
      <c r="H491" s="199"/>
      <c r="I491" s="199"/>
      <c r="J491" s="199"/>
      <c r="K491" s="198"/>
      <c r="L491" s="75" t="s">
        <v>607</v>
      </c>
      <c r="M491" s="198">
        <v>28</v>
      </c>
      <c r="N491" s="198"/>
      <c r="O491" s="85"/>
      <c r="P491" s="86"/>
      <c r="Q491" s="87"/>
      <c r="R491" s="70"/>
      <c r="S491" s="70"/>
      <c r="T491" s="70"/>
      <c r="U491" s="70"/>
      <c r="V491" s="70"/>
      <c r="W491" s="70"/>
      <c r="X491" s="70"/>
      <c r="Y491" s="70"/>
    </row>
    <row r="492" spans="1:25" s="71" customFormat="1" ht="7.5" customHeight="1" x14ac:dyDescent="0.25">
      <c r="A492" s="76"/>
      <c r="B492" s="76"/>
      <c r="C492" s="198"/>
      <c r="D492" s="199"/>
      <c r="E492" s="199"/>
      <c r="F492" s="199"/>
      <c r="G492" s="199"/>
      <c r="H492" s="199"/>
      <c r="I492" s="199"/>
      <c r="J492" s="199"/>
      <c r="K492" s="198"/>
      <c r="L492" s="75" t="s">
        <v>608</v>
      </c>
      <c r="M492" s="198">
        <v>16</v>
      </c>
      <c r="N492" s="198"/>
      <c r="O492" s="85"/>
      <c r="P492" s="86"/>
      <c r="Q492" s="87"/>
      <c r="R492" s="70"/>
      <c r="S492" s="70"/>
      <c r="T492" s="70"/>
      <c r="U492" s="70"/>
      <c r="V492" s="70"/>
      <c r="W492" s="70"/>
      <c r="X492" s="70"/>
      <c r="Y492" s="70"/>
    </row>
    <row r="493" spans="1:25" s="71" customFormat="1" ht="7.5" customHeight="1" x14ac:dyDescent="0.25">
      <c r="A493" s="62" t="s">
        <v>620</v>
      </c>
      <c r="B493" s="62" t="s">
        <v>621</v>
      </c>
      <c r="C493" s="73" t="s">
        <v>22</v>
      </c>
      <c r="D493" s="66">
        <v>2.5</v>
      </c>
      <c r="E493" s="66" t="s">
        <v>23</v>
      </c>
      <c r="F493" s="66" t="s">
        <v>23</v>
      </c>
      <c r="G493" s="66" t="s">
        <v>23</v>
      </c>
      <c r="H493" s="66">
        <v>2.5</v>
      </c>
      <c r="I493" s="66" t="s">
        <v>23</v>
      </c>
      <c r="J493" s="66" t="s">
        <v>23</v>
      </c>
      <c r="K493" s="73" t="s">
        <v>24</v>
      </c>
      <c r="L493" s="75" t="s">
        <v>605</v>
      </c>
      <c r="M493" s="198">
        <v>1</v>
      </c>
      <c r="N493" s="198"/>
      <c r="O493" s="85"/>
      <c r="P493" s="86"/>
      <c r="Q493" s="87"/>
      <c r="R493" s="70"/>
      <c r="S493" s="70"/>
      <c r="T493" s="70"/>
      <c r="U493" s="70"/>
      <c r="V493" s="70"/>
      <c r="W493" s="70"/>
      <c r="X493" s="70"/>
      <c r="Y493" s="70"/>
    </row>
    <row r="494" spans="1:25" s="71" customFormat="1" ht="7.5" customHeight="1" x14ac:dyDescent="0.25">
      <c r="A494" s="62" t="s">
        <v>622</v>
      </c>
      <c r="B494" s="62" t="s">
        <v>623</v>
      </c>
      <c r="C494" s="73" t="s">
        <v>22</v>
      </c>
      <c r="D494" s="66">
        <v>18.100000000000001</v>
      </c>
      <c r="E494" s="66" t="s">
        <v>23</v>
      </c>
      <c r="F494" s="66" t="s">
        <v>23</v>
      </c>
      <c r="G494" s="66" t="s">
        <v>23</v>
      </c>
      <c r="H494" s="66">
        <v>18.100000000000001</v>
      </c>
      <c r="I494" s="66" t="s">
        <v>23</v>
      </c>
      <c r="J494" s="66" t="s">
        <v>23</v>
      </c>
      <c r="K494" s="73" t="s">
        <v>24</v>
      </c>
      <c r="L494" s="75" t="s">
        <v>605</v>
      </c>
      <c r="M494" s="198">
        <v>4</v>
      </c>
      <c r="N494" s="198"/>
      <c r="O494" s="85"/>
      <c r="P494" s="86"/>
      <c r="Q494" s="87"/>
      <c r="R494" s="70"/>
      <c r="S494" s="70"/>
      <c r="T494" s="70"/>
      <c r="U494" s="70"/>
      <c r="V494" s="70"/>
      <c r="W494" s="70"/>
      <c r="X494" s="70"/>
      <c r="Y494" s="70"/>
    </row>
    <row r="495" spans="1:25" s="71" customFormat="1" ht="7.5" customHeight="1" x14ac:dyDescent="0.25">
      <c r="A495" s="62" t="s">
        <v>624</v>
      </c>
      <c r="B495" s="62" t="s">
        <v>625</v>
      </c>
      <c r="C495" s="198" t="s">
        <v>22</v>
      </c>
      <c r="D495" s="199">
        <v>89.9</v>
      </c>
      <c r="E495" s="199" t="s">
        <v>23</v>
      </c>
      <c r="F495" s="199" t="s">
        <v>23</v>
      </c>
      <c r="G495" s="199" t="s">
        <v>23</v>
      </c>
      <c r="H495" s="199">
        <v>89.9</v>
      </c>
      <c r="I495" s="199" t="s">
        <v>23</v>
      </c>
      <c r="J495" s="199" t="s">
        <v>23</v>
      </c>
      <c r="K495" s="198" t="s">
        <v>24</v>
      </c>
      <c r="L495" s="75" t="s">
        <v>607</v>
      </c>
      <c r="M495" s="198">
        <v>28</v>
      </c>
      <c r="N495" s="198"/>
      <c r="O495" s="85"/>
      <c r="P495" s="86"/>
      <c r="Q495" s="87"/>
      <c r="R495" s="70"/>
      <c r="S495" s="70"/>
      <c r="T495" s="70"/>
      <c r="U495" s="70"/>
      <c r="V495" s="70"/>
      <c r="W495" s="70"/>
      <c r="X495" s="70"/>
      <c r="Y495" s="70"/>
    </row>
    <row r="496" spans="1:25" s="71" customFormat="1" ht="7.5" customHeight="1" x14ac:dyDescent="0.25">
      <c r="A496" s="76"/>
      <c r="B496" s="76"/>
      <c r="C496" s="198"/>
      <c r="D496" s="199"/>
      <c r="E496" s="199"/>
      <c r="F496" s="199"/>
      <c r="G496" s="199"/>
      <c r="H496" s="199"/>
      <c r="I496" s="199"/>
      <c r="J496" s="199"/>
      <c r="K496" s="198"/>
      <c r="L496" s="75" t="s">
        <v>606</v>
      </c>
      <c r="M496" s="198">
        <v>2</v>
      </c>
      <c r="N496" s="198"/>
      <c r="O496" s="85"/>
      <c r="P496" s="86"/>
      <c r="Q496" s="87"/>
      <c r="R496" s="70"/>
      <c r="S496" s="70"/>
      <c r="T496" s="70"/>
      <c r="U496" s="70"/>
      <c r="V496" s="70"/>
      <c r="W496" s="70"/>
      <c r="X496" s="70"/>
      <c r="Y496" s="70"/>
    </row>
    <row r="497" spans="1:25" s="71" customFormat="1" ht="7.5" customHeight="1" x14ac:dyDescent="0.25">
      <c r="A497" s="62" t="s">
        <v>626</v>
      </c>
      <c r="B497" s="62" t="s">
        <v>627</v>
      </c>
      <c r="C497" s="198" t="s">
        <v>22</v>
      </c>
      <c r="D497" s="199">
        <v>124.2</v>
      </c>
      <c r="E497" s="199" t="s">
        <v>23</v>
      </c>
      <c r="F497" s="199" t="s">
        <v>23</v>
      </c>
      <c r="G497" s="199" t="s">
        <v>23</v>
      </c>
      <c r="H497" s="199">
        <v>124.2</v>
      </c>
      <c r="I497" s="199" t="s">
        <v>23</v>
      </c>
      <c r="J497" s="199" t="s">
        <v>23</v>
      </c>
      <c r="K497" s="198" t="s">
        <v>24</v>
      </c>
      <c r="L497" s="75" t="s">
        <v>605</v>
      </c>
      <c r="M497" s="198">
        <v>4</v>
      </c>
      <c r="N497" s="198"/>
      <c r="O497" s="85"/>
      <c r="P497" s="86"/>
      <c r="Q497" s="87"/>
      <c r="R497" s="70"/>
      <c r="S497" s="70"/>
      <c r="T497" s="70"/>
      <c r="U497" s="70"/>
      <c r="V497" s="70"/>
      <c r="W497" s="70"/>
      <c r="X497" s="70"/>
      <c r="Y497" s="70"/>
    </row>
    <row r="498" spans="1:25" s="71" customFormat="1" ht="7.5" customHeight="1" x14ac:dyDescent="0.25">
      <c r="A498" s="76"/>
      <c r="B498" s="76"/>
      <c r="C498" s="198"/>
      <c r="D498" s="199"/>
      <c r="E498" s="199"/>
      <c r="F498" s="199"/>
      <c r="G498" s="199"/>
      <c r="H498" s="199"/>
      <c r="I498" s="199"/>
      <c r="J498" s="199"/>
      <c r="K498" s="198"/>
      <c r="L498" s="75" t="s">
        <v>606</v>
      </c>
      <c r="M498" s="198">
        <v>2</v>
      </c>
      <c r="N498" s="198"/>
      <c r="O498" s="85"/>
      <c r="P498" s="86"/>
      <c r="Q498" s="87"/>
      <c r="R498" s="70"/>
      <c r="S498" s="70"/>
      <c r="T498" s="70"/>
      <c r="U498" s="70"/>
      <c r="V498" s="70"/>
      <c r="W498" s="70"/>
      <c r="X498" s="70"/>
      <c r="Y498" s="70"/>
    </row>
    <row r="499" spans="1:25" s="71" customFormat="1" ht="7.5" customHeight="1" x14ac:dyDescent="0.25">
      <c r="A499" s="76"/>
      <c r="B499" s="76"/>
      <c r="C499" s="198"/>
      <c r="D499" s="199"/>
      <c r="E499" s="199"/>
      <c r="F499" s="199"/>
      <c r="G499" s="199"/>
      <c r="H499" s="199"/>
      <c r="I499" s="199"/>
      <c r="J499" s="199"/>
      <c r="K499" s="198"/>
      <c r="L499" s="75" t="s">
        <v>607</v>
      </c>
      <c r="M499" s="198">
        <v>35</v>
      </c>
      <c r="N499" s="198"/>
      <c r="O499" s="85"/>
      <c r="P499" s="86"/>
      <c r="Q499" s="87"/>
      <c r="R499" s="70"/>
      <c r="S499" s="70"/>
      <c r="T499" s="70"/>
      <c r="U499" s="70"/>
      <c r="V499" s="70"/>
      <c r="W499" s="70"/>
      <c r="X499" s="70"/>
      <c r="Y499" s="70"/>
    </row>
    <row r="500" spans="1:25" s="71" customFormat="1" ht="7.5" customHeight="1" x14ac:dyDescent="0.25">
      <c r="A500" s="62" t="s">
        <v>628</v>
      </c>
      <c r="B500" s="62" t="s">
        <v>629</v>
      </c>
      <c r="C500" s="73" t="s">
        <v>22</v>
      </c>
      <c r="D500" s="73">
        <v>100</v>
      </c>
      <c r="E500" s="66" t="s">
        <v>23</v>
      </c>
      <c r="F500" s="66" t="s">
        <v>23</v>
      </c>
      <c r="G500" s="66" t="s">
        <v>23</v>
      </c>
      <c r="H500" s="73">
        <v>100</v>
      </c>
      <c r="I500" s="66" t="s">
        <v>23</v>
      </c>
      <c r="J500" s="66" t="s">
        <v>23</v>
      </c>
      <c r="K500" s="73" t="s">
        <v>421</v>
      </c>
      <c r="L500" s="62" t="s">
        <v>609</v>
      </c>
      <c r="M500" s="198">
        <v>10</v>
      </c>
      <c r="N500" s="198"/>
      <c r="O500" s="85"/>
      <c r="P500" s="86"/>
      <c r="Q500" s="87"/>
      <c r="R500" s="70"/>
      <c r="S500" s="70"/>
      <c r="T500" s="70"/>
      <c r="U500" s="70"/>
      <c r="V500" s="70"/>
      <c r="W500" s="70"/>
      <c r="X500" s="70"/>
      <c r="Y500" s="70"/>
    </row>
    <row r="501" spans="1:25" s="71" customFormat="1" ht="7.5" customHeight="1" x14ac:dyDescent="0.25">
      <c r="A501" s="62" t="s">
        <v>630</v>
      </c>
      <c r="B501" s="62" t="s">
        <v>631</v>
      </c>
      <c r="C501" s="73" t="s">
        <v>22</v>
      </c>
      <c r="D501" s="73">
        <v>100</v>
      </c>
      <c r="E501" s="66" t="s">
        <v>23</v>
      </c>
      <c r="F501" s="66" t="s">
        <v>23</v>
      </c>
      <c r="G501" s="66" t="s">
        <v>23</v>
      </c>
      <c r="H501" s="73">
        <v>100</v>
      </c>
      <c r="I501" s="66" t="s">
        <v>23</v>
      </c>
      <c r="J501" s="66" t="s">
        <v>23</v>
      </c>
      <c r="K501" s="73" t="s">
        <v>600</v>
      </c>
      <c r="L501" s="62" t="s">
        <v>610</v>
      </c>
      <c r="M501" s="198">
        <v>860</v>
      </c>
      <c r="N501" s="198"/>
      <c r="O501" s="85"/>
      <c r="P501" s="86"/>
      <c r="Q501" s="87"/>
      <c r="R501" s="70"/>
      <c r="S501" s="70"/>
      <c r="T501" s="70"/>
      <c r="U501" s="70"/>
      <c r="V501" s="70"/>
      <c r="W501" s="70"/>
      <c r="X501" s="70"/>
      <c r="Y501" s="70"/>
    </row>
    <row r="502" spans="1:25" s="71" customFormat="1" ht="7.5" customHeight="1" x14ac:dyDescent="0.25">
      <c r="A502" s="62" t="s">
        <v>632</v>
      </c>
      <c r="B502" s="62" t="s">
        <v>633</v>
      </c>
      <c r="C502" s="73" t="s">
        <v>22</v>
      </c>
      <c r="D502" s="73">
        <v>100</v>
      </c>
      <c r="E502" s="66" t="s">
        <v>23</v>
      </c>
      <c r="F502" s="66" t="s">
        <v>23</v>
      </c>
      <c r="G502" s="66" t="s">
        <v>23</v>
      </c>
      <c r="H502" s="73">
        <v>100</v>
      </c>
      <c r="I502" s="66" t="s">
        <v>23</v>
      </c>
      <c r="J502" s="66" t="s">
        <v>23</v>
      </c>
      <c r="K502" s="73" t="s">
        <v>601</v>
      </c>
      <c r="L502" s="62" t="s">
        <v>609</v>
      </c>
      <c r="M502" s="198">
        <v>8</v>
      </c>
      <c r="N502" s="198"/>
      <c r="O502" s="85"/>
      <c r="P502" s="86"/>
      <c r="Q502" s="87"/>
      <c r="R502" s="70"/>
      <c r="S502" s="70"/>
      <c r="T502" s="70"/>
      <c r="U502" s="70"/>
      <c r="V502" s="70"/>
      <c r="W502" s="70"/>
      <c r="X502" s="70"/>
      <c r="Y502" s="70"/>
    </row>
    <row r="503" spans="1:25" s="71" customFormat="1" ht="7.5" customHeight="1" x14ac:dyDescent="0.25">
      <c r="A503" s="62" t="s">
        <v>634</v>
      </c>
      <c r="B503" s="62" t="s">
        <v>635</v>
      </c>
      <c r="C503" s="73" t="s">
        <v>22</v>
      </c>
      <c r="D503" s="73">
        <v>100</v>
      </c>
      <c r="E503" s="66" t="s">
        <v>23</v>
      </c>
      <c r="F503" s="66" t="s">
        <v>23</v>
      </c>
      <c r="G503" s="66" t="s">
        <v>23</v>
      </c>
      <c r="H503" s="73">
        <v>100</v>
      </c>
      <c r="I503" s="66" t="s">
        <v>23</v>
      </c>
      <c r="J503" s="66" t="s">
        <v>23</v>
      </c>
      <c r="K503" s="73" t="s">
        <v>444</v>
      </c>
      <c r="L503" s="62" t="s">
        <v>612</v>
      </c>
      <c r="M503" s="198">
        <v>134</v>
      </c>
      <c r="N503" s="198"/>
      <c r="O503" s="85"/>
      <c r="P503" s="86"/>
      <c r="Q503" s="87"/>
      <c r="R503" s="70"/>
      <c r="S503" s="70"/>
      <c r="T503" s="70"/>
      <c r="U503" s="70"/>
      <c r="V503" s="70"/>
      <c r="W503" s="70"/>
      <c r="X503" s="70"/>
      <c r="Y503" s="70"/>
    </row>
    <row r="504" spans="1:25" s="71" customFormat="1" ht="7.5" customHeight="1" x14ac:dyDescent="0.25">
      <c r="A504" s="62" t="s">
        <v>636</v>
      </c>
      <c r="B504" s="62" t="s">
        <v>637</v>
      </c>
      <c r="C504" s="73" t="s">
        <v>22</v>
      </c>
      <c r="D504" s="73">
        <v>100</v>
      </c>
      <c r="E504" s="66" t="s">
        <v>23</v>
      </c>
      <c r="F504" s="66" t="s">
        <v>23</v>
      </c>
      <c r="G504" s="66" t="s">
        <v>23</v>
      </c>
      <c r="H504" s="73">
        <v>100</v>
      </c>
      <c r="I504" s="66" t="s">
        <v>23</v>
      </c>
      <c r="J504" s="66" t="s">
        <v>23</v>
      </c>
      <c r="K504" s="73" t="s">
        <v>25</v>
      </c>
      <c r="L504" s="62" t="s">
        <v>613</v>
      </c>
      <c r="M504" s="198">
        <v>800</v>
      </c>
      <c r="N504" s="198"/>
      <c r="O504" s="85"/>
      <c r="P504" s="86"/>
      <c r="Q504" s="87"/>
      <c r="R504" s="70"/>
      <c r="S504" s="70"/>
      <c r="T504" s="70"/>
      <c r="U504" s="70"/>
      <c r="V504" s="70"/>
      <c r="W504" s="70"/>
      <c r="X504" s="70"/>
      <c r="Y504" s="70"/>
    </row>
    <row r="505" spans="1:25" s="71" customFormat="1" ht="7.5" customHeight="1" x14ac:dyDescent="0.25">
      <c r="A505" s="62" t="s">
        <v>638</v>
      </c>
      <c r="B505" s="62" t="s">
        <v>639</v>
      </c>
      <c r="C505" s="73" t="s">
        <v>22</v>
      </c>
      <c r="D505" s="73">
        <v>100</v>
      </c>
      <c r="E505" s="66" t="s">
        <v>23</v>
      </c>
      <c r="F505" s="66" t="s">
        <v>23</v>
      </c>
      <c r="G505" s="66" t="s">
        <v>23</v>
      </c>
      <c r="H505" s="73">
        <v>100</v>
      </c>
      <c r="I505" s="66" t="s">
        <v>23</v>
      </c>
      <c r="J505" s="66" t="s">
        <v>23</v>
      </c>
      <c r="K505" s="73" t="s">
        <v>602</v>
      </c>
      <c r="L505" s="62" t="s">
        <v>609</v>
      </c>
      <c r="M505" s="198">
        <v>30</v>
      </c>
      <c r="N505" s="198"/>
      <c r="O505" s="85"/>
      <c r="P505" s="86"/>
      <c r="Q505" s="87"/>
      <c r="R505" s="70"/>
      <c r="S505" s="70"/>
      <c r="T505" s="70"/>
      <c r="U505" s="70"/>
      <c r="V505" s="70"/>
      <c r="W505" s="70"/>
      <c r="X505" s="70"/>
      <c r="Y505" s="70"/>
    </row>
    <row r="506" spans="1:25" s="71" customFormat="1" ht="7.5" customHeight="1" x14ac:dyDescent="0.25">
      <c r="A506" s="62" t="s">
        <v>640</v>
      </c>
      <c r="B506" s="62" t="s">
        <v>641</v>
      </c>
      <c r="C506" s="73" t="s">
        <v>768</v>
      </c>
      <c r="D506" s="73">
        <v>100</v>
      </c>
      <c r="E506" s="66" t="s">
        <v>23</v>
      </c>
      <c r="F506" s="66" t="s">
        <v>23</v>
      </c>
      <c r="G506" s="66" t="s">
        <v>23</v>
      </c>
      <c r="H506" s="73">
        <v>100</v>
      </c>
      <c r="I506" s="66" t="s">
        <v>23</v>
      </c>
      <c r="J506" s="66" t="s">
        <v>23</v>
      </c>
      <c r="K506" s="73" t="s">
        <v>603</v>
      </c>
      <c r="L506" s="62" t="s">
        <v>610</v>
      </c>
      <c r="M506" s="198">
        <v>1440</v>
      </c>
      <c r="N506" s="198"/>
      <c r="O506" s="85"/>
      <c r="P506" s="86"/>
      <c r="Q506" s="87"/>
      <c r="R506" s="70"/>
      <c r="S506" s="70"/>
      <c r="T506" s="70"/>
      <c r="U506" s="70"/>
      <c r="V506" s="70"/>
      <c r="W506" s="70"/>
      <c r="X506" s="70"/>
      <c r="Y506" s="70"/>
    </row>
    <row r="507" spans="1:25" s="71" customFormat="1" ht="7.5" customHeight="1" x14ac:dyDescent="0.25">
      <c r="A507" s="62" t="s">
        <v>642</v>
      </c>
      <c r="B507" s="62" t="s">
        <v>643</v>
      </c>
      <c r="C507" s="73" t="s">
        <v>768</v>
      </c>
      <c r="D507" s="73">
        <v>100</v>
      </c>
      <c r="E507" s="66" t="s">
        <v>23</v>
      </c>
      <c r="F507" s="66" t="s">
        <v>23</v>
      </c>
      <c r="G507" s="66" t="s">
        <v>23</v>
      </c>
      <c r="H507" s="73">
        <v>100</v>
      </c>
      <c r="I507" s="66" t="s">
        <v>23</v>
      </c>
      <c r="J507" s="66" t="s">
        <v>23</v>
      </c>
      <c r="K507" s="73" t="s">
        <v>443</v>
      </c>
      <c r="L507" s="62" t="s">
        <v>611</v>
      </c>
      <c r="M507" s="198">
        <v>130</v>
      </c>
      <c r="N507" s="198"/>
      <c r="O507" s="85"/>
      <c r="P507" s="86"/>
      <c r="Q507" s="87"/>
      <c r="R507" s="70"/>
      <c r="S507" s="70"/>
      <c r="T507" s="70"/>
      <c r="U507" s="70"/>
      <c r="V507" s="70"/>
      <c r="W507" s="70"/>
      <c r="X507" s="70"/>
      <c r="Y507" s="70"/>
    </row>
    <row r="508" spans="1:25" s="71" customFormat="1" ht="7.5" customHeight="1" x14ac:dyDescent="0.25">
      <c r="A508" s="62" t="s">
        <v>644</v>
      </c>
      <c r="B508" s="62" t="s">
        <v>645</v>
      </c>
      <c r="C508" s="73" t="s">
        <v>768</v>
      </c>
      <c r="D508" s="73">
        <v>100</v>
      </c>
      <c r="E508" s="66" t="s">
        <v>23</v>
      </c>
      <c r="F508" s="66" t="s">
        <v>23</v>
      </c>
      <c r="G508" s="66" t="s">
        <v>23</v>
      </c>
      <c r="H508" s="73">
        <v>100</v>
      </c>
      <c r="I508" s="66" t="s">
        <v>23</v>
      </c>
      <c r="J508" s="66" t="s">
        <v>23</v>
      </c>
      <c r="K508" s="73" t="s">
        <v>430</v>
      </c>
      <c r="L508" s="62" t="s">
        <v>610</v>
      </c>
      <c r="M508" s="198">
        <v>1900</v>
      </c>
      <c r="N508" s="198"/>
      <c r="O508" s="85"/>
      <c r="P508" s="86"/>
      <c r="Q508" s="87"/>
      <c r="R508" s="70"/>
      <c r="S508" s="70"/>
      <c r="T508" s="70"/>
      <c r="U508" s="70"/>
      <c r="V508" s="70"/>
      <c r="W508" s="70"/>
      <c r="X508" s="70"/>
      <c r="Y508" s="70"/>
    </row>
    <row r="509" spans="1:25" s="71" customFormat="1" ht="7.5" customHeight="1" x14ac:dyDescent="0.25">
      <c r="A509" s="62" t="s">
        <v>646</v>
      </c>
      <c r="B509" s="62" t="s">
        <v>647</v>
      </c>
      <c r="C509" s="73" t="s">
        <v>30</v>
      </c>
      <c r="D509" s="73">
        <v>100</v>
      </c>
      <c r="E509" s="66" t="s">
        <v>23</v>
      </c>
      <c r="F509" s="66" t="s">
        <v>23</v>
      </c>
      <c r="G509" s="66" t="s">
        <v>23</v>
      </c>
      <c r="H509" s="73">
        <v>100</v>
      </c>
      <c r="I509" s="66" t="s">
        <v>23</v>
      </c>
      <c r="J509" s="66" t="s">
        <v>23</v>
      </c>
      <c r="K509" s="73"/>
      <c r="L509" s="62" t="s">
        <v>614</v>
      </c>
      <c r="M509" s="198">
        <v>90</v>
      </c>
      <c r="N509" s="198"/>
      <c r="O509" s="85"/>
      <c r="P509" s="86"/>
      <c r="Q509" s="87"/>
      <c r="R509" s="70"/>
      <c r="S509" s="70"/>
      <c r="T509" s="70"/>
      <c r="U509" s="70"/>
      <c r="V509" s="70"/>
      <c r="W509" s="70"/>
      <c r="X509" s="70"/>
      <c r="Y509" s="70"/>
    </row>
    <row r="510" spans="1:25" s="71" customFormat="1" ht="7.5" customHeight="1" x14ac:dyDescent="0.25">
      <c r="A510" s="62" t="s">
        <v>648</v>
      </c>
      <c r="B510" s="62" t="s">
        <v>649</v>
      </c>
      <c r="C510" s="73" t="s">
        <v>30</v>
      </c>
      <c r="D510" s="73">
        <v>100</v>
      </c>
      <c r="E510" s="66" t="s">
        <v>23</v>
      </c>
      <c r="F510" s="66" t="s">
        <v>23</v>
      </c>
      <c r="G510" s="66" t="s">
        <v>23</v>
      </c>
      <c r="H510" s="73">
        <v>100</v>
      </c>
      <c r="I510" s="66" t="s">
        <v>23</v>
      </c>
      <c r="J510" s="66" t="s">
        <v>23</v>
      </c>
      <c r="K510" s="73"/>
      <c r="L510" s="62" t="s">
        <v>609</v>
      </c>
      <c r="M510" s="198">
        <v>40</v>
      </c>
      <c r="N510" s="198"/>
      <c r="O510" s="85"/>
      <c r="P510" s="86"/>
      <c r="Q510" s="87"/>
      <c r="R510" s="70"/>
      <c r="S510" s="70"/>
      <c r="T510" s="70"/>
      <c r="U510" s="70"/>
      <c r="V510" s="70"/>
      <c r="W510" s="70"/>
      <c r="X510" s="70"/>
      <c r="Y510" s="70"/>
    </row>
    <row r="511" spans="1:25" s="71" customFormat="1" ht="7.5" customHeight="1" x14ac:dyDescent="0.25">
      <c r="A511" s="62" t="s">
        <v>650</v>
      </c>
      <c r="B511" s="62" t="s">
        <v>651</v>
      </c>
      <c r="C511" s="73" t="s">
        <v>30</v>
      </c>
      <c r="D511" s="73">
        <v>100</v>
      </c>
      <c r="E511" s="66" t="s">
        <v>23</v>
      </c>
      <c r="F511" s="66" t="s">
        <v>23</v>
      </c>
      <c r="G511" s="66" t="s">
        <v>23</v>
      </c>
      <c r="H511" s="73">
        <v>100</v>
      </c>
      <c r="I511" s="66" t="s">
        <v>23</v>
      </c>
      <c r="J511" s="66" t="s">
        <v>23</v>
      </c>
      <c r="K511" s="73"/>
      <c r="L511" s="62" t="s">
        <v>615</v>
      </c>
      <c r="M511" s="198">
        <v>80</v>
      </c>
      <c r="N511" s="198"/>
      <c r="O511" s="85"/>
      <c r="P511" s="86"/>
      <c r="Q511" s="87"/>
      <c r="R511" s="70"/>
      <c r="S511" s="70"/>
      <c r="T511" s="70"/>
      <c r="U511" s="70"/>
      <c r="V511" s="70"/>
      <c r="W511" s="70"/>
      <c r="X511" s="70"/>
      <c r="Y511" s="70"/>
    </row>
    <row r="512" spans="1:25" s="71" customFormat="1" ht="7.5" customHeight="1" x14ac:dyDescent="0.25">
      <c r="A512" s="62" t="s">
        <v>652</v>
      </c>
      <c r="B512" s="62" t="s">
        <v>653</v>
      </c>
      <c r="C512" s="73" t="s">
        <v>30</v>
      </c>
      <c r="D512" s="73">
        <v>100</v>
      </c>
      <c r="E512" s="66" t="s">
        <v>23</v>
      </c>
      <c r="F512" s="66" t="s">
        <v>23</v>
      </c>
      <c r="G512" s="66" t="s">
        <v>23</v>
      </c>
      <c r="H512" s="73">
        <v>100</v>
      </c>
      <c r="I512" s="66" t="s">
        <v>23</v>
      </c>
      <c r="J512" s="66" t="s">
        <v>23</v>
      </c>
      <c r="K512" s="73"/>
      <c r="L512" s="62" t="s">
        <v>611</v>
      </c>
      <c r="M512" s="198">
        <v>130</v>
      </c>
      <c r="N512" s="198"/>
      <c r="O512" s="85"/>
      <c r="P512" s="86"/>
      <c r="Q512" s="87"/>
      <c r="R512" s="70"/>
      <c r="S512" s="70"/>
      <c r="T512" s="70"/>
      <c r="U512" s="70"/>
      <c r="V512" s="70"/>
      <c r="W512" s="70"/>
      <c r="X512" s="70"/>
      <c r="Y512" s="70"/>
    </row>
    <row r="513" spans="1:25" s="71" customFormat="1" ht="7.5" customHeight="1" x14ac:dyDescent="0.25">
      <c r="A513" s="62" t="s">
        <v>654</v>
      </c>
      <c r="B513" s="62" t="s">
        <v>655</v>
      </c>
      <c r="C513" s="73" t="s">
        <v>30</v>
      </c>
      <c r="D513" s="73">
        <v>100</v>
      </c>
      <c r="E513" s="66" t="s">
        <v>23</v>
      </c>
      <c r="F513" s="66" t="s">
        <v>23</v>
      </c>
      <c r="G513" s="66" t="s">
        <v>23</v>
      </c>
      <c r="H513" s="73">
        <v>100</v>
      </c>
      <c r="I513" s="66" t="s">
        <v>23</v>
      </c>
      <c r="J513" s="66" t="s">
        <v>23</v>
      </c>
      <c r="K513" s="73"/>
      <c r="L513" s="62" t="s">
        <v>609</v>
      </c>
      <c r="M513" s="198">
        <v>15</v>
      </c>
      <c r="N513" s="198"/>
      <c r="O513" s="85"/>
      <c r="P513" s="86"/>
      <c r="Q513" s="87"/>
      <c r="R513" s="70"/>
      <c r="S513" s="70"/>
      <c r="T513" s="70"/>
      <c r="U513" s="70"/>
      <c r="V513" s="70"/>
      <c r="W513" s="70"/>
      <c r="X513" s="70"/>
      <c r="Y513" s="70"/>
    </row>
    <row r="514" spans="1:25" s="71" customFormat="1" ht="7.5" customHeight="1" x14ac:dyDescent="0.25">
      <c r="A514" s="62" t="s">
        <v>656</v>
      </c>
      <c r="B514" s="62" t="s">
        <v>657</v>
      </c>
      <c r="C514" s="73" t="s">
        <v>30</v>
      </c>
      <c r="D514" s="66">
        <v>100</v>
      </c>
      <c r="E514" s="66" t="s">
        <v>23</v>
      </c>
      <c r="F514" s="66" t="s">
        <v>23</v>
      </c>
      <c r="G514" s="66" t="s">
        <v>23</v>
      </c>
      <c r="H514" s="66">
        <v>100</v>
      </c>
      <c r="I514" s="66" t="s">
        <v>23</v>
      </c>
      <c r="J514" s="66" t="s">
        <v>23</v>
      </c>
      <c r="K514" s="73"/>
      <c r="L514" s="75" t="s">
        <v>658</v>
      </c>
      <c r="M514" s="198">
        <v>1</v>
      </c>
      <c r="N514" s="198"/>
      <c r="O514" s="85"/>
      <c r="P514" s="86"/>
      <c r="Q514" s="87"/>
      <c r="R514" s="70"/>
      <c r="S514" s="70"/>
      <c r="T514" s="70"/>
      <c r="U514" s="70"/>
      <c r="V514" s="70"/>
      <c r="W514" s="70"/>
      <c r="X514" s="70"/>
      <c r="Y514" s="70"/>
    </row>
    <row r="515" spans="1:25" x14ac:dyDescent="0.25">
      <c r="A515" s="4">
        <v>7</v>
      </c>
      <c r="B515" s="204" t="s">
        <v>659</v>
      </c>
      <c r="C515" s="204"/>
      <c r="D515" s="204"/>
      <c r="E515" s="204"/>
      <c r="F515" s="204"/>
      <c r="G515" s="204"/>
      <c r="H515" s="204"/>
      <c r="I515" s="204"/>
      <c r="J515" s="204"/>
      <c r="K515" s="204"/>
      <c r="L515" s="204"/>
      <c r="M515" s="204"/>
      <c r="N515" s="204"/>
      <c r="O515" s="2"/>
      <c r="P515" s="20"/>
      <c r="Q515" s="36"/>
    </row>
    <row r="516" spans="1:25" x14ac:dyDescent="0.25">
      <c r="A516" s="4" t="s">
        <v>228</v>
      </c>
      <c r="B516" s="5" t="s">
        <v>18</v>
      </c>
      <c r="C516" s="197" t="s">
        <v>19</v>
      </c>
      <c r="D516" s="197"/>
      <c r="E516" s="197"/>
      <c r="F516" s="197"/>
      <c r="G516" s="197"/>
      <c r="H516" s="197"/>
      <c r="I516" s="197"/>
      <c r="J516" s="197"/>
      <c r="K516" s="197"/>
      <c r="L516" s="197"/>
      <c r="M516" s="197"/>
      <c r="N516" s="197"/>
      <c r="O516" s="2"/>
      <c r="P516" s="20"/>
      <c r="Q516" s="36"/>
    </row>
    <row r="517" spans="1:25" ht="30" x14ac:dyDescent="0.25">
      <c r="A517" s="57" t="s">
        <v>229</v>
      </c>
      <c r="B517" s="57" t="s">
        <v>770</v>
      </c>
      <c r="C517" s="189" t="s">
        <v>30</v>
      </c>
      <c r="D517" s="194">
        <v>70423.100000000006</v>
      </c>
      <c r="E517" s="194" t="s">
        <v>23</v>
      </c>
      <c r="F517" s="194">
        <v>15435.6</v>
      </c>
      <c r="G517" s="194">
        <v>51750.3</v>
      </c>
      <c r="H517" s="194">
        <v>3237.2</v>
      </c>
      <c r="I517" s="194" t="s">
        <v>23</v>
      </c>
      <c r="J517" s="194" t="s">
        <v>23</v>
      </c>
      <c r="K517" s="11"/>
      <c r="L517" s="197" t="s">
        <v>660</v>
      </c>
      <c r="M517" s="197"/>
      <c r="N517" s="4">
        <v>126</v>
      </c>
      <c r="O517" s="3"/>
      <c r="P517" s="20"/>
      <c r="Q517" s="36"/>
    </row>
    <row r="518" spans="1:25" x14ac:dyDescent="0.25">
      <c r="A518" s="13"/>
      <c r="B518" s="13"/>
      <c r="C518" s="189"/>
      <c r="D518" s="194"/>
      <c r="E518" s="194"/>
      <c r="F518" s="194"/>
      <c r="G518" s="194"/>
      <c r="H518" s="194"/>
      <c r="I518" s="194"/>
      <c r="J518" s="194"/>
      <c r="K518" s="11"/>
      <c r="L518" s="197" t="s">
        <v>661</v>
      </c>
      <c r="M518" s="197"/>
      <c r="N518" s="19">
        <v>1774.06</v>
      </c>
      <c r="O518" s="3"/>
      <c r="P518" s="20"/>
      <c r="Q518" s="36"/>
    </row>
    <row r="519" spans="1:25" x14ac:dyDescent="0.25">
      <c r="A519" s="13"/>
      <c r="B519" s="13"/>
      <c r="C519" s="189"/>
      <c r="D519" s="194"/>
      <c r="E519" s="194"/>
      <c r="F519" s="194"/>
      <c r="G519" s="194"/>
      <c r="H519" s="194"/>
      <c r="I519" s="194"/>
      <c r="J519" s="194"/>
      <c r="K519" s="11"/>
      <c r="L519" s="197" t="s">
        <v>662</v>
      </c>
      <c r="M519" s="197"/>
      <c r="N519" s="4">
        <v>52</v>
      </c>
      <c r="O519" s="3"/>
      <c r="P519" s="20"/>
      <c r="Q519" s="36"/>
    </row>
    <row r="520" spans="1:25" x14ac:dyDescent="0.25">
      <c r="A520" s="13"/>
      <c r="B520" s="13"/>
      <c r="C520" s="189"/>
      <c r="D520" s="194"/>
      <c r="E520" s="194"/>
      <c r="F520" s="194"/>
      <c r="G520" s="194"/>
      <c r="H520" s="194"/>
      <c r="I520" s="194"/>
      <c r="J520" s="194"/>
      <c r="K520" s="11"/>
      <c r="L520" s="197" t="s">
        <v>663</v>
      </c>
      <c r="M520" s="197"/>
      <c r="N520" s="19">
        <v>1774.06</v>
      </c>
      <c r="O520" s="3"/>
      <c r="P520" s="20"/>
      <c r="Q520" s="36"/>
    </row>
    <row r="521" spans="1:25" x14ac:dyDescent="0.25">
      <c r="A521" s="13"/>
      <c r="B521" s="13"/>
      <c r="C521" s="189"/>
      <c r="D521" s="194"/>
      <c r="E521" s="194"/>
      <c r="F521" s="194"/>
      <c r="G521" s="194"/>
      <c r="H521" s="194"/>
      <c r="I521" s="194"/>
      <c r="J521" s="194"/>
      <c r="K521" s="11"/>
      <c r="L521" s="197" t="s">
        <v>664</v>
      </c>
      <c r="M521" s="197"/>
      <c r="N521" s="4">
        <v>734</v>
      </c>
      <c r="O521" s="3"/>
      <c r="P521" s="20"/>
      <c r="Q521" s="36"/>
    </row>
    <row r="522" spans="1:25" x14ac:dyDescent="0.25">
      <c r="A522" s="13"/>
      <c r="B522" s="13"/>
      <c r="C522" s="189"/>
      <c r="D522" s="194"/>
      <c r="E522" s="194"/>
      <c r="F522" s="194"/>
      <c r="G522" s="194"/>
      <c r="H522" s="194"/>
      <c r="I522" s="194"/>
      <c r="J522" s="194"/>
      <c r="K522" s="11"/>
      <c r="L522" s="197" t="s">
        <v>665</v>
      </c>
      <c r="M522" s="197"/>
      <c r="N522" s="4">
        <v>55</v>
      </c>
      <c r="O522" s="3"/>
      <c r="P522" s="20"/>
      <c r="Q522" s="36"/>
    </row>
    <row r="523" spans="1:25" s="71" customFormat="1" ht="8.25" customHeight="1" x14ac:dyDescent="0.25">
      <c r="A523" s="62" t="s">
        <v>232</v>
      </c>
      <c r="B523" s="62" t="s">
        <v>666</v>
      </c>
      <c r="C523" s="73" t="s">
        <v>30</v>
      </c>
      <c r="D523" s="66">
        <v>1913.5</v>
      </c>
      <c r="E523" s="66" t="s">
        <v>23</v>
      </c>
      <c r="F523" s="66">
        <v>1913.5</v>
      </c>
      <c r="G523" s="66"/>
      <c r="H523" s="66" t="s">
        <v>23</v>
      </c>
      <c r="I523" s="66" t="s">
        <v>23</v>
      </c>
      <c r="J523" s="66" t="s">
        <v>23</v>
      </c>
      <c r="K523" s="73"/>
      <c r="L523" s="200" t="s">
        <v>664</v>
      </c>
      <c r="M523" s="200"/>
      <c r="N523" s="73">
        <v>734</v>
      </c>
      <c r="O523" s="85"/>
      <c r="P523" s="86"/>
      <c r="Q523" s="87"/>
      <c r="R523" s="70"/>
      <c r="S523" s="70"/>
      <c r="T523" s="70"/>
      <c r="U523" s="70"/>
      <c r="V523" s="70"/>
      <c r="W523" s="70"/>
      <c r="X523" s="70"/>
      <c r="Y523" s="70"/>
    </row>
    <row r="524" spans="1:25" s="71" customFormat="1" ht="8.25" customHeight="1" x14ac:dyDescent="0.25">
      <c r="A524" s="62" t="s">
        <v>234</v>
      </c>
      <c r="B524" s="62" t="s">
        <v>667</v>
      </c>
      <c r="C524" s="198" t="s">
        <v>30</v>
      </c>
      <c r="D524" s="199">
        <v>68272.399999999994</v>
      </c>
      <c r="E524" s="199" t="s">
        <v>23</v>
      </c>
      <c r="F524" s="203">
        <v>13522.1</v>
      </c>
      <c r="G524" s="199">
        <v>51750.3</v>
      </c>
      <c r="H524" s="198">
        <v>3000</v>
      </c>
      <c r="I524" s="199" t="s">
        <v>23</v>
      </c>
      <c r="J524" s="199" t="s">
        <v>23</v>
      </c>
      <c r="K524" s="73" t="s">
        <v>421</v>
      </c>
      <c r="L524" s="200" t="s">
        <v>660</v>
      </c>
      <c r="M524" s="200"/>
      <c r="N524" s="73">
        <v>126</v>
      </c>
      <c r="O524" s="85"/>
      <c r="P524" s="86"/>
      <c r="Q524" s="87"/>
      <c r="R524" s="70"/>
      <c r="S524" s="70"/>
      <c r="T524" s="70"/>
      <c r="U524" s="70"/>
      <c r="V524" s="70"/>
      <c r="W524" s="70"/>
      <c r="X524" s="70"/>
      <c r="Y524" s="70"/>
    </row>
    <row r="525" spans="1:25" s="71" customFormat="1" ht="8.25" customHeight="1" x14ac:dyDescent="0.25">
      <c r="A525" s="76"/>
      <c r="B525" s="76"/>
      <c r="C525" s="198"/>
      <c r="D525" s="199"/>
      <c r="E525" s="199"/>
      <c r="F525" s="203"/>
      <c r="G525" s="199"/>
      <c r="H525" s="198"/>
      <c r="I525" s="199"/>
      <c r="J525" s="199"/>
      <c r="K525" s="89"/>
      <c r="L525" s="200" t="s">
        <v>661</v>
      </c>
      <c r="M525" s="200"/>
      <c r="N525" s="90">
        <v>1774.06</v>
      </c>
      <c r="O525" s="85"/>
      <c r="P525" s="86"/>
      <c r="Q525" s="87"/>
      <c r="R525" s="70"/>
      <c r="S525" s="70"/>
      <c r="T525" s="70"/>
      <c r="U525" s="70"/>
      <c r="V525" s="70"/>
      <c r="W525" s="70"/>
      <c r="X525" s="70"/>
      <c r="Y525" s="70"/>
    </row>
    <row r="526" spans="1:25" s="71" customFormat="1" ht="8.25" customHeight="1" x14ac:dyDescent="0.25">
      <c r="A526" s="76"/>
      <c r="B526" s="76"/>
      <c r="C526" s="198"/>
      <c r="D526" s="199"/>
      <c r="E526" s="199"/>
      <c r="F526" s="203"/>
      <c r="G526" s="199"/>
      <c r="H526" s="198"/>
      <c r="I526" s="199"/>
      <c r="J526" s="199"/>
      <c r="K526" s="89"/>
      <c r="L526" s="200" t="s">
        <v>662</v>
      </c>
      <c r="M526" s="200"/>
      <c r="N526" s="73">
        <v>52</v>
      </c>
      <c r="O526" s="85"/>
      <c r="P526" s="86"/>
      <c r="Q526" s="87"/>
      <c r="R526" s="70"/>
      <c r="S526" s="70"/>
      <c r="T526" s="70"/>
      <c r="U526" s="70"/>
      <c r="V526" s="70"/>
      <c r="W526" s="70"/>
      <c r="X526" s="70"/>
      <c r="Y526" s="70"/>
    </row>
    <row r="527" spans="1:25" s="71" customFormat="1" ht="8.25" customHeight="1" x14ac:dyDescent="0.25">
      <c r="A527" s="76"/>
      <c r="B527" s="76"/>
      <c r="C527" s="198"/>
      <c r="D527" s="199"/>
      <c r="E527" s="199"/>
      <c r="F527" s="203"/>
      <c r="G527" s="199"/>
      <c r="H527" s="198"/>
      <c r="I527" s="199"/>
      <c r="J527" s="199"/>
      <c r="K527" s="89"/>
      <c r="L527" s="200" t="s">
        <v>663</v>
      </c>
      <c r="M527" s="200"/>
      <c r="N527" s="90">
        <v>1774.06</v>
      </c>
      <c r="O527" s="85"/>
      <c r="P527" s="86"/>
      <c r="Q527" s="87"/>
      <c r="R527" s="70"/>
      <c r="S527" s="70"/>
      <c r="T527" s="70"/>
      <c r="U527" s="70"/>
      <c r="V527" s="70"/>
      <c r="W527" s="70"/>
      <c r="X527" s="70"/>
      <c r="Y527" s="70"/>
    </row>
    <row r="528" spans="1:25" s="71" customFormat="1" ht="8.25" customHeight="1" x14ac:dyDescent="0.25">
      <c r="A528" s="198" t="s">
        <v>669</v>
      </c>
      <c r="B528" s="200" t="s">
        <v>670</v>
      </c>
      <c r="C528" s="198" t="s">
        <v>30</v>
      </c>
      <c r="D528" s="198">
        <v>4184.3</v>
      </c>
      <c r="E528" s="199" t="s">
        <v>23</v>
      </c>
      <c r="F528" s="198">
        <v>32.6</v>
      </c>
      <c r="G528" s="198">
        <v>4151.7</v>
      </c>
      <c r="H528" s="199" t="s">
        <v>23</v>
      </c>
      <c r="I528" s="199" t="s">
        <v>23</v>
      </c>
      <c r="J528" s="199" t="s">
        <v>23</v>
      </c>
      <c r="K528" s="198" t="s">
        <v>423</v>
      </c>
      <c r="L528" s="200" t="s">
        <v>660</v>
      </c>
      <c r="M528" s="200"/>
      <c r="N528" s="73">
        <v>11</v>
      </c>
      <c r="O528" s="85"/>
      <c r="P528" s="86"/>
      <c r="Q528" s="87"/>
      <c r="R528" s="70"/>
      <c r="S528" s="70"/>
      <c r="T528" s="70"/>
      <c r="U528" s="70"/>
      <c r="V528" s="70"/>
      <c r="W528" s="70"/>
      <c r="X528" s="70"/>
      <c r="Y528" s="70"/>
    </row>
    <row r="529" spans="1:25" s="71" customFormat="1" ht="8.25" customHeight="1" x14ac:dyDescent="0.25">
      <c r="A529" s="198"/>
      <c r="B529" s="200"/>
      <c r="C529" s="198"/>
      <c r="D529" s="198"/>
      <c r="E529" s="199"/>
      <c r="F529" s="198"/>
      <c r="G529" s="198"/>
      <c r="H529" s="199"/>
      <c r="I529" s="199"/>
      <c r="J529" s="199"/>
      <c r="K529" s="198"/>
      <c r="L529" s="200" t="s">
        <v>661</v>
      </c>
      <c r="M529" s="200"/>
      <c r="N529" s="73">
        <v>105.3</v>
      </c>
      <c r="O529" s="85"/>
      <c r="P529" s="86"/>
      <c r="Q529" s="87"/>
      <c r="R529" s="70"/>
      <c r="S529" s="70"/>
      <c r="T529" s="70"/>
      <c r="U529" s="70"/>
      <c r="V529" s="70"/>
      <c r="W529" s="70"/>
      <c r="X529" s="70"/>
      <c r="Y529" s="70"/>
    </row>
    <row r="530" spans="1:25" s="71" customFormat="1" ht="8.25" customHeight="1" x14ac:dyDescent="0.25">
      <c r="A530" s="198"/>
      <c r="B530" s="200"/>
      <c r="C530" s="198"/>
      <c r="D530" s="198"/>
      <c r="E530" s="199"/>
      <c r="F530" s="198"/>
      <c r="G530" s="198"/>
      <c r="H530" s="199"/>
      <c r="I530" s="199"/>
      <c r="J530" s="199"/>
      <c r="K530" s="198"/>
      <c r="L530" s="200" t="s">
        <v>662</v>
      </c>
      <c r="M530" s="200"/>
      <c r="N530" s="73">
        <v>3</v>
      </c>
      <c r="O530" s="85"/>
      <c r="P530" s="86"/>
      <c r="Q530" s="87"/>
      <c r="R530" s="70"/>
      <c r="S530" s="70"/>
      <c r="T530" s="70"/>
      <c r="U530" s="70"/>
      <c r="V530" s="70"/>
      <c r="W530" s="70"/>
      <c r="X530" s="70"/>
      <c r="Y530" s="70"/>
    </row>
    <row r="531" spans="1:25" s="71" customFormat="1" ht="8.25" customHeight="1" x14ac:dyDescent="0.25">
      <c r="A531" s="198"/>
      <c r="B531" s="200"/>
      <c r="C531" s="198"/>
      <c r="D531" s="198"/>
      <c r="E531" s="199"/>
      <c r="F531" s="198"/>
      <c r="G531" s="198"/>
      <c r="H531" s="199"/>
      <c r="I531" s="199"/>
      <c r="J531" s="199"/>
      <c r="K531" s="198"/>
      <c r="L531" s="200" t="s">
        <v>668</v>
      </c>
      <c r="M531" s="200"/>
      <c r="N531" s="73">
        <v>105.3</v>
      </c>
      <c r="O531" s="85"/>
      <c r="P531" s="86"/>
      <c r="Q531" s="87"/>
      <c r="R531" s="70"/>
      <c r="S531" s="70"/>
      <c r="T531" s="70"/>
      <c r="U531" s="70"/>
      <c r="V531" s="70"/>
      <c r="W531" s="70"/>
      <c r="X531" s="70"/>
      <c r="Y531" s="70"/>
    </row>
    <row r="532" spans="1:25" s="71" customFormat="1" ht="8.25" customHeight="1" x14ac:dyDescent="0.25">
      <c r="A532" s="198" t="s">
        <v>671</v>
      </c>
      <c r="B532" s="200" t="s">
        <v>672</v>
      </c>
      <c r="C532" s="198" t="s">
        <v>30</v>
      </c>
      <c r="D532" s="198">
        <v>13645.7</v>
      </c>
      <c r="E532" s="199" t="s">
        <v>23</v>
      </c>
      <c r="F532" s="198">
        <v>106.5</v>
      </c>
      <c r="G532" s="198">
        <v>13539.2</v>
      </c>
      <c r="H532" s="199" t="s">
        <v>23</v>
      </c>
      <c r="I532" s="199" t="s">
        <v>23</v>
      </c>
      <c r="J532" s="199" t="s">
        <v>23</v>
      </c>
      <c r="K532" s="198" t="s">
        <v>430</v>
      </c>
      <c r="L532" s="200" t="s">
        <v>660</v>
      </c>
      <c r="M532" s="200"/>
      <c r="N532" s="73">
        <v>22</v>
      </c>
      <c r="O532" s="85"/>
      <c r="P532" s="86"/>
      <c r="Q532" s="87"/>
      <c r="R532" s="70"/>
      <c r="S532" s="70"/>
      <c r="T532" s="70"/>
      <c r="U532" s="70"/>
      <c r="V532" s="70"/>
      <c r="W532" s="70"/>
      <c r="X532" s="70"/>
      <c r="Y532" s="70"/>
    </row>
    <row r="533" spans="1:25" s="71" customFormat="1" ht="8.25" customHeight="1" x14ac:dyDescent="0.25">
      <c r="A533" s="198"/>
      <c r="B533" s="200"/>
      <c r="C533" s="198"/>
      <c r="D533" s="198"/>
      <c r="E533" s="199"/>
      <c r="F533" s="198"/>
      <c r="G533" s="198"/>
      <c r="H533" s="199"/>
      <c r="I533" s="199"/>
      <c r="J533" s="199"/>
      <c r="K533" s="198"/>
      <c r="L533" s="200" t="s">
        <v>661</v>
      </c>
      <c r="M533" s="200"/>
      <c r="N533" s="73">
        <v>343.4</v>
      </c>
      <c r="O533" s="85"/>
      <c r="P533" s="86"/>
      <c r="Q533" s="87"/>
      <c r="R533" s="70"/>
      <c r="S533" s="70"/>
      <c r="T533" s="70"/>
      <c r="U533" s="70"/>
      <c r="V533" s="70"/>
      <c r="W533" s="70"/>
      <c r="X533" s="70"/>
      <c r="Y533" s="70"/>
    </row>
    <row r="534" spans="1:25" s="71" customFormat="1" ht="8.25" customHeight="1" x14ac:dyDescent="0.25">
      <c r="A534" s="198"/>
      <c r="B534" s="200"/>
      <c r="C534" s="198"/>
      <c r="D534" s="198"/>
      <c r="E534" s="199"/>
      <c r="F534" s="198"/>
      <c r="G534" s="198"/>
      <c r="H534" s="199"/>
      <c r="I534" s="199"/>
      <c r="J534" s="199"/>
      <c r="K534" s="198"/>
      <c r="L534" s="200" t="s">
        <v>662</v>
      </c>
      <c r="M534" s="200"/>
      <c r="N534" s="73">
        <v>10</v>
      </c>
      <c r="O534" s="85"/>
      <c r="P534" s="86"/>
      <c r="Q534" s="87"/>
      <c r="R534" s="70"/>
      <c r="S534" s="70"/>
      <c r="T534" s="70"/>
      <c r="U534" s="70"/>
      <c r="V534" s="70"/>
      <c r="W534" s="70"/>
      <c r="X534" s="70"/>
      <c r="Y534" s="70"/>
    </row>
    <row r="535" spans="1:25" s="71" customFormat="1" ht="8.25" customHeight="1" x14ac:dyDescent="0.25">
      <c r="A535" s="198"/>
      <c r="B535" s="200"/>
      <c r="C535" s="198"/>
      <c r="D535" s="198"/>
      <c r="E535" s="199"/>
      <c r="F535" s="198"/>
      <c r="G535" s="198"/>
      <c r="H535" s="199"/>
      <c r="I535" s="199"/>
      <c r="J535" s="199"/>
      <c r="K535" s="198"/>
      <c r="L535" s="200" t="s">
        <v>668</v>
      </c>
      <c r="M535" s="200"/>
      <c r="N535" s="73">
        <v>343.4</v>
      </c>
      <c r="O535" s="85"/>
      <c r="P535" s="86"/>
      <c r="Q535" s="87"/>
      <c r="R535" s="70"/>
      <c r="S535" s="70"/>
      <c r="T535" s="70"/>
      <c r="U535" s="70"/>
      <c r="V535" s="70"/>
      <c r="W535" s="70"/>
      <c r="X535" s="70"/>
      <c r="Y535" s="70"/>
    </row>
    <row r="536" spans="1:25" s="71" customFormat="1" ht="8.25" customHeight="1" x14ac:dyDescent="0.25">
      <c r="A536" s="198" t="s">
        <v>673</v>
      </c>
      <c r="B536" s="200" t="s">
        <v>674</v>
      </c>
      <c r="C536" s="198" t="s">
        <v>30</v>
      </c>
      <c r="D536" s="198">
        <v>13256.3</v>
      </c>
      <c r="E536" s="199" t="s">
        <v>23</v>
      </c>
      <c r="F536" s="198">
        <v>103.5</v>
      </c>
      <c r="G536" s="198">
        <v>13152.8</v>
      </c>
      <c r="H536" s="199" t="s">
        <v>23</v>
      </c>
      <c r="I536" s="199" t="s">
        <v>23</v>
      </c>
      <c r="J536" s="199" t="s">
        <v>23</v>
      </c>
      <c r="K536" s="198" t="s">
        <v>430</v>
      </c>
      <c r="L536" s="200" t="s">
        <v>660</v>
      </c>
      <c r="M536" s="200"/>
      <c r="N536" s="73">
        <v>21</v>
      </c>
      <c r="O536" s="85"/>
      <c r="P536" s="86"/>
      <c r="Q536" s="87"/>
      <c r="R536" s="70"/>
      <c r="S536" s="70"/>
      <c r="T536" s="70"/>
      <c r="U536" s="70"/>
      <c r="V536" s="70"/>
      <c r="W536" s="70"/>
      <c r="X536" s="70"/>
      <c r="Y536" s="70"/>
    </row>
    <row r="537" spans="1:25" s="71" customFormat="1" ht="8.25" customHeight="1" x14ac:dyDescent="0.25">
      <c r="A537" s="198"/>
      <c r="B537" s="200"/>
      <c r="C537" s="198"/>
      <c r="D537" s="198"/>
      <c r="E537" s="199"/>
      <c r="F537" s="198"/>
      <c r="G537" s="198"/>
      <c r="H537" s="199"/>
      <c r="I537" s="199"/>
      <c r="J537" s="199"/>
      <c r="K537" s="198"/>
      <c r="L537" s="200" t="s">
        <v>661</v>
      </c>
      <c r="M537" s="200"/>
      <c r="N537" s="73">
        <v>333.6</v>
      </c>
      <c r="O537" s="85"/>
      <c r="P537" s="86"/>
      <c r="Q537" s="87"/>
      <c r="R537" s="70"/>
      <c r="S537" s="70"/>
      <c r="T537" s="70"/>
      <c r="U537" s="70"/>
      <c r="V537" s="70"/>
      <c r="W537" s="70"/>
      <c r="X537" s="70"/>
      <c r="Y537" s="70"/>
    </row>
    <row r="538" spans="1:25" s="71" customFormat="1" ht="8.25" customHeight="1" x14ac:dyDescent="0.25">
      <c r="A538" s="198"/>
      <c r="B538" s="200"/>
      <c r="C538" s="198"/>
      <c r="D538" s="198"/>
      <c r="E538" s="199"/>
      <c r="F538" s="198"/>
      <c r="G538" s="198"/>
      <c r="H538" s="199"/>
      <c r="I538" s="199"/>
      <c r="J538" s="199"/>
      <c r="K538" s="198"/>
      <c r="L538" s="200" t="s">
        <v>662</v>
      </c>
      <c r="M538" s="200"/>
      <c r="N538" s="73">
        <v>8</v>
      </c>
      <c r="O538" s="85"/>
      <c r="P538" s="86"/>
      <c r="Q538" s="87"/>
      <c r="R538" s="70"/>
      <c r="S538" s="70"/>
      <c r="T538" s="70"/>
      <c r="U538" s="70"/>
      <c r="V538" s="70"/>
      <c r="W538" s="70"/>
      <c r="X538" s="70"/>
      <c r="Y538" s="70"/>
    </row>
    <row r="539" spans="1:25" s="71" customFormat="1" ht="8.25" customHeight="1" x14ac:dyDescent="0.25">
      <c r="A539" s="198"/>
      <c r="B539" s="200"/>
      <c r="C539" s="198"/>
      <c r="D539" s="198"/>
      <c r="E539" s="199"/>
      <c r="F539" s="198"/>
      <c r="G539" s="198"/>
      <c r="H539" s="199"/>
      <c r="I539" s="199"/>
      <c r="J539" s="199"/>
      <c r="K539" s="198"/>
      <c r="L539" s="200" t="s">
        <v>668</v>
      </c>
      <c r="M539" s="200"/>
      <c r="N539" s="73">
        <v>333.6</v>
      </c>
      <c r="O539" s="85"/>
      <c r="P539" s="86"/>
      <c r="Q539" s="87"/>
      <c r="R539" s="70"/>
      <c r="S539" s="70"/>
      <c r="T539" s="70"/>
      <c r="U539" s="70"/>
      <c r="V539" s="70"/>
      <c r="W539" s="70"/>
      <c r="X539" s="70"/>
      <c r="Y539" s="70"/>
    </row>
    <row r="540" spans="1:25" s="71" customFormat="1" ht="8.25" customHeight="1" x14ac:dyDescent="0.25">
      <c r="A540" s="198" t="s">
        <v>675</v>
      </c>
      <c r="B540" s="200" t="s">
        <v>676</v>
      </c>
      <c r="C540" s="198" t="s">
        <v>30</v>
      </c>
      <c r="D540" s="198">
        <v>13345.7</v>
      </c>
      <c r="E540" s="199" t="s">
        <v>23</v>
      </c>
      <c r="F540" s="198">
        <v>104.2</v>
      </c>
      <c r="G540" s="198">
        <v>13241.5</v>
      </c>
      <c r="H540" s="199" t="s">
        <v>23</v>
      </c>
      <c r="I540" s="199" t="s">
        <v>23</v>
      </c>
      <c r="J540" s="199" t="s">
        <v>23</v>
      </c>
      <c r="K540" s="198" t="s">
        <v>430</v>
      </c>
      <c r="L540" s="200" t="s">
        <v>660</v>
      </c>
      <c r="M540" s="200"/>
      <c r="N540" s="73">
        <v>22</v>
      </c>
      <c r="O540" s="85"/>
      <c r="P540" s="86"/>
      <c r="Q540" s="87"/>
      <c r="R540" s="70"/>
      <c r="S540" s="70"/>
      <c r="T540" s="70"/>
      <c r="U540" s="70"/>
      <c r="V540" s="70"/>
      <c r="W540" s="70"/>
      <c r="X540" s="70"/>
      <c r="Y540" s="70"/>
    </row>
    <row r="541" spans="1:25" s="71" customFormat="1" ht="8.25" customHeight="1" x14ac:dyDescent="0.25">
      <c r="A541" s="198"/>
      <c r="B541" s="200"/>
      <c r="C541" s="198"/>
      <c r="D541" s="198"/>
      <c r="E541" s="199"/>
      <c r="F541" s="198"/>
      <c r="G541" s="198"/>
      <c r="H541" s="199"/>
      <c r="I541" s="199"/>
      <c r="J541" s="199"/>
      <c r="K541" s="198"/>
      <c r="L541" s="200" t="s">
        <v>661</v>
      </c>
      <c r="M541" s="200"/>
      <c r="N541" s="73">
        <v>335.85</v>
      </c>
      <c r="O541" s="85"/>
      <c r="P541" s="86"/>
      <c r="Q541" s="87"/>
      <c r="R541" s="70"/>
      <c r="S541" s="70"/>
      <c r="T541" s="70"/>
      <c r="U541" s="70"/>
      <c r="V541" s="70"/>
      <c r="W541" s="70"/>
      <c r="X541" s="70"/>
      <c r="Y541" s="70"/>
    </row>
    <row r="542" spans="1:25" s="71" customFormat="1" ht="8.25" customHeight="1" x14ac:dyDescent="0.25">
      <c r="A542" s="198"/>
      <c r="B542" s="200"/>
      <c r="C542" s="198"/>
      <c r="D542" s="198"/>
      <c r="E542" s="199"/>
      <c r="F542" s="198"/>
      <c r="G542" s="198"/>
      <c r="H542" s="199"/>
      <c r="I542" s="199"/>
      <c r="J542" s="199"/>
      <c r="K542" s="198"/>
      <c r="L542" s="200" t="s">
        <v>662</v>
      </c>
      <c r="M542" s="200"/>
      <c r="N542" s="73">
        <v>8</v>
      </c>
      <c r="O542" s="85"/>
      <c r="P542" s="86"/>
      <c r="Q542" s="87"/>
      <c r="R542" s="70"/>
      <c r="S542" s="70"/>
      <c r="T542" s="70"/>
      <c r="U542" s="70"/>
      <c r="V542" s="70"/>
      <c r="W542" s="70"/>
      <c r="X542" s="70"/>
      <c r="Y542" s="70"/>
    </row>
    <row r="543" spans="1:25" s="71" customFormat="1" ht="8.25" customHeight="1" x14ac:dyDescent="0.25">
      <c r="A543" s="198"/>
      <c r="B543" s="200"/>
      <c r="C543" s="198"/>
      <c r="D543" s="198"/>
      <c r="E543" s="199"/>
      <c r="F543" s="198"/>
      <c r="G543" s="198"/>
      <c r="H543" s="199"/>
      <c r="I543" s="199"/>
      <c r="J543" s="199"/>
      <c r="K543" s="198"/>
      <c r="L543" s="200" t="s">
        <v>668</v>
      </c>
      <c r="M543" s="200"/>
      <c r="N543" s="73">
        <v>335.85</v>
      </c>
      <c r="O543" s="85"/>
      <c r="P543" s="86"/>
      <c r="Q543" s="87"/>
      <c r="R543" s="70"/>
      <c r="S543" s="70"/>
      <c r="T543" s="70"/>
      <c r="U543" s="70"/>
      <c r="V543" s="70"/>
      <c r="W543" s="70"/>
      <c r="X543" s="70"/>
      <c r="Y543" s="70"/>
    </row>
    <row r="544" spans="1:25" s="71" customFormat="1" ht="8.25" customHeight="1" x14ac:dyDescent="0.25">
      <c r="A544" s="198" t="s">
        <v>677</v>
      </c>
      <c r="B544" s="200" t="s">
        <v>678</v>
      </c>
      <c r="C544" s="198" t="s">
        <v>30</v>
      </c>
      <c r="D544" s="198">
        <v>13129.6</v>
      </c>
      <c r="E544" s="199" t="s">
        <v>23</v>
      </c>
      <c r="F544" s="198">
        <v>13129.6</v>
      </c>
      <c r="G544" s="199" t="s">
        <v>23</v>
      </c>
      <c r="H544" s="199" t="s">
        <v>23</v>
      </c>
      <c r="I544" s="199" t="s">
        <v>23</v>
      </c>
      <c r="J544" s="199" t="s">
        <v>23</v>
      </c>
      <c r="K544" s="198" t="s">
        <v>430</v>
      </c>
      <c r="L544" s="200" t="s">
        <v>660</v>
      </c>
      <c r="M544" s="200"/>
      <c r="N544" s="73">
        <v>13</v>
      </c>
      <c r="O544" s="85"/>
      <c r="P544" s="86"/>
      <c r="Q544" s="87"/>
      <c r="R544" s="70"/>
      <c r="S544" s="70"/>
      <c r="T544" s="70"/>
      <c r="U544" s="70"/>
      <c r="V544" s="70"/>
      <c r="W544" s="70"/>
      <c r="X544" s="70"/>
      <c r="Y544" s="70"/>
    </row>
    <row r="545" spans="1:25" s="71" customFormat="1" ht="8.25" customHeight="1" x14ac:dyDescent="0.25">
      <c r="A545" s="198"/>
      <c r="B545" s="200"/>
      <c r="C545" s="198"/>
      <c r="D545" s="198"/>
      <c r="E545" s="199"/>
      <c r="F545" s="198"/>
      <c r="G545" s="199"/>
      <c r="H545" s="199"/>
      <c r="I545" s="199"/>
      <c r="J545" s="199"/>
      <c r="K545" s="198"/>
      <c r="L545" s="200" t="s">
        <v>661</v>
      </c>
      <c r="M545" s="200"/>
      <c r="N545" s="73">
        <v>330.41</v>
      </c>
      <c r="O545" s="85"/>
      <c r="P545" s="86"/>
      <c r="Q545" s="87"/>
      <c r="R545" s="70"/>
      <c r="S545" s="70"/>
      <c r="T545" s="70"/>
      <c r="U545" s="70"/>
      <c r="V545" s="70"/>
      <c r="W545" s="70"/>
      <c r="X545" s="70"/>
      <c r="Y545" s="70"/>
    </row>
    <row r="546" spans="1:25" s="71" customFormat="1" ht="8.25" customHeight="1" x14ac:dyDescent="0.25">
      <c r="A546" s="198"/>
      <c r="B546" s="200"/>
      <c r="C546" s="198"/>
      <c r="D546" s="198"/>
      <c r="E546" s="199"/>
      <c r="F546" s="198"/>
      <c r="G546" s="199"/>
      <c r="H546" s="199"/>
      <c r="I546" s="199"/>
      <c r="J546" s="199"/>
      <c r="K546" s="198"/>
      <c r="L546" s="200" t="s">
        <v>662</v>
      </c>
      <c r="M546" s="200"/>
      <c r="N546" s="73">
        <v>8</v>
      </c>
      <c r="O546" s="85"/>
      <c r="P546" s="86"/>
      <c r="Q546" s="87"/>
      <c r="R546" s="70"/>
      <c r="S546" s="70"/>
      <c r="T546" s="70"/>
      <c r="U546" s="70"/>
      <c r="V546" s="70"/>
      <c r="W546" s="70"/>
      <c r="X546" s="70"/>
      <c r="Y546" s="70"/>
    </row>
    <row r="547" spans="1:25" s="71" customFormat="1" ht="8.25" customHeight="1" x14ac:dyDescent="0.25">
      <c r="A547" s="198"/>
      <c r="B547" s="200"/>
      <c r="C547" s="198"/>
      <c r="D547" s="198"/>
      <c r="E547" s="199"/>
      <c r="F547" s="198"/>
      <c r="G547" s="199"/>
      <c r="H547" s="199"/>
      <c r="I547" s="199"/>
      <c r="J547" s="199"/>
      <c r="K547" s="198"/>
      <c r="L547" s="200" t="s">
        <v>668</v>
      </c>
      <c r="M547" s="200"/>
      <c r="N547" s="73">
        <v>330.41</v>
      </c>
      <c r="O547" s="85"/>
      <c r="P547" s="86"/>
      <c r="Q547" s="87"/>
      <c r="R547" s="70"/>
      <c r="S547" s="70"/>
      <c r="T547" s="70"/>
      <c r="U547" s="70"/>
      <c r="V547" s="70"/>
      <c r="W547" s="70"/>
      <c r="X547" s="70"/>
      <c r="Y547" s="70"/>
    </row>
    <row r="548" spans="1:25" s="71" customFormat="1" ht="8.25" customHeight="1" x14ac:dyDescent="0.25">
      <c r="A548" s="198" t="s">
        <v>679</v>
      </c>
      <c r="B548" s="200" t="s">
        <v>680</v>
      </c>
      <c r="C548" s="198" t="s">
        <v>30</v>
      </c>
      <c r="D548" s="198">
        <v>5857.2</v>
      </c>
      <c r="E548" s="199" t="s">
        <v>23</v>
      </c>
      <c r="F548" s="198">
        <v>45.7</v>
      </c>
      <c r="G548" s="198">
        <v>5811.5</v>
      </c>
      <c r="H548" s="199" t="s">
        <v>23</v>
      </c>
      <c r="I548" s="199" t="s">
        <v>23</v>
      </c>
      <c r="J548" s="199" t="s">
        <v>23</v>
      </c>
      <c r="K548" s="198" t="s">
        <v>421</v>
      </c>
      <c r="L548" s="200" t="s">
        <v>660</v>
      </c>
      <c r="M548" s="200"/>
      <c r="N548" s="73">
        <v>11</v>
      </c>
      <c r="O548" s="85"/>
      <c r="P548" s="86"/>
      <c r="Q548" s="87"/>
      <c r="R548" s="70"/>
      <c r="S548" s="70"/>
      <c r="T548" s="70"/>
      <c r="U548" s="70"/>
      <c r="V548" s="70"/>
      <c r="W548" s="70"/>
      <c r="X548" s="70"/>
      <c r="Y548" s="70"/>
    </row>
    <row r="549" spans="1:25" s="71" customFormat="1" ht="8.25" customHeight="1" x14ac:dyDescent="0.25">
      <c r="A549" s="198"/>
      <c r="B549" s="200"/>
      <c r="C549" s="198"/>
      <c r="D549" s="198"/>
      <c r="E549" s="199"/>
      <c r="F549" s="198"/>
      <c r="G549" s="198"/>
      <c r="H549" s="199"/>
      <c r="I549" s="199"/>
      <c r="J549" s="199"/>
      <c r="K549" s="198"/>
      <c r="L549" s="200" t="s">
        <v>661</v>
      </c>
      <c r="M549" s="200"/>
      <c r="N549" s="73">
        <v>147.4</v>
      </c>
      <c r="O549" s="85"/>
      <c r="P549" s="86"/>
      <c r="Q549" s="87"/>
      <c r="R549" s="70"/>
      <c r="S549" s="70"/>
      <c r="T549" s="70"/>
      <c r="U549" s="70"/>
      <c r="V549" s="70"/>
      <c r="W549" s="70"/>
      <c r="X549" s="70"/>
      <c r="Y549" s="70"/>
    </row>
    <row r="550" spans="1:25" s="71" customFormat="1" ht="8.25" customHeight="1" x14ac:dyDescent="0.25">
      <c r="A550" s="198"/>
      <c r="B550" s="200"/>
      <c r="C550" s="198"/>
      <c r="D550" s="198"/>
      <c r="E550" s="199"/>
      <c r="F550" s="198"/>
      <c r="G550" s="198"/>
      <c r="H550" s="199"/>
      <c r="I550" s="199"/>
      <c r="J550" s="199"/>
      <c r="K550" s="198"/>
      <c r="L550" s="200" t="s">
        <v>662</v>
      </c>
      <c r="M550" s="200"/>
      <c r="N550" s="73">
        <v>5</v>
      </c>
      <c r="O550" s="85"/>
      <c r="P550" s="86"/>
      <c r="Q550" s="87"/>
      <c r="R550" s="70"/>
      <c r="S550" s="70"/>
      <c r="T550" s="70"/>
      <c r="U550" s="70"/>
      <c r="V550" s="70"/>
      <c r="W550" s="70"/>
      <c r="X550" s="70"/>
      <c r="Y550" s="70"/>
    </row>
    <row r="551" spans="1:25" s="71" customFormat="1" ht="8.25" customHeight="1" x14ac:dyDescent="0.25">
      <c r="A551" s="198"/>
      <c r="B551" s="200"/>
      <c r="C551" s="198"/>
      <c r="D551" s="198"/>
      <c r="E551" s="199"/>
      <c r="F551" s="198"/>
      <c r="G551" s="198"/>
      <c r="H551" s="199"/>
      <c r="I551" s="199"/>
      <c r="J551" s="199"/>
      <c r="K551" s="198"/>
      <c r="L551" s="200" t="s">
        <v>668</v>
      </c>
      <c r="M551" s="200"/>
      <c r="N551" s="73">
        <v>147.4</v>
      </c>
      <c r="O551" s="85"/>
      <c r="P551" s="86"/>
      <c r="Q551" s="87"/>
      <c r="R551" s="70"/>
      <c r="S551" s="70"/>
      <c r="T551" s="70"/>
      <c r="U551" s="70"/>
      <c r="V551" s="70"/>
      <c r="W551" s="70"/>
      <c r="X551" s="70"/>
      <c r="Y551" s="70"/>
    </row>
    <row r="552" spans="1:25" s="71" customFormat="1" ht="8.25" customHeight="1" x14ac:dyDescent="0.25">
      <c r="A552" s="198" t="s">
        <v>681</v>
      </c>
      <c r="B552" s="200" t="s">
        <v>682</v>
      </c>
      <c r="C552" s="198" t="s">
        <v>30</v>
      </c>
      <c r="D552" s="198">
        <v>2209.8000000000002</v>
      </c>
      <c r="E552" s="199" t="s">
        <v>23</v>
      </c>
      <c r="F552" s="199" t="s">
        <v>23</v>
      </c>
      <c r="G552" s="198">
        <v>433</v>
      </c>
      <c r="H552" s="198">
        <v>1776.8</v>
      </c>
      <c r="I552" s="199" t="s">
        <v>23</v>
      </c>
      <c r="J552" s="199" t="s">
        <v>23</v>
      </c>
      <c r="K552" s="198" t="s">
        <v>444</v>
      </c>
      <c r="L552" s="200" t="s">
        <v>660</v>
      </c>
      <c r="M552" s="200"/>
      <c r="N552" s="73">
        <v>11</v>
      </c>
      <c r="O552" s="85"/>
      <c r="P552" s="86"/>
      <c r="Q552" s="87"/>
      <c r="R552" s="70"/>
      <c r="S552" s="70"/>
      <c r="T552" s="70"/>
      <c r="U552" s="70"/>
      <c r="V552" s="70"/>
      <c r="W552" s="70"/>
      <c r="X552" s="70"/>
      <c r="Y552" s="70"/>
    </row>
    <row r="553" spans="1:25" s="71" customFormat="1" ht="8.25" customHeight="1" x14ac:dyDescent="0.25">
      <c r="A553" s="198"/>
      <c r="B553" s="200"/>
      <c r="C553" s="198"/>
      <c r="D553" s="198"/>
      <c r="E553" s="199"/>
      <c r="F553" s="199"/>
      <c r="G553" s="198"/>
      <c r="H553" s="198"/>
      <c r="I553" s="199"/>
      <c r="J553" s="199"/>
      <c r="K553" s="198"/>
      <c r="L553" s="200" t="s">
        <v>661</v>
      </c>
      <c r="M553" s="200"/>
      <c r="N553" s="73">
        <v>41.6</v>
      </c>
      <c r="O553" s="85"/>
      <c r="P553" s="86"/>
      <c r="Q553" s="87"/>
      <c r="R553" s="70"/>
      <c r="S553" s="70"/>
      <c r="T553" s="70"/>
      <c r="U553" s="70"/>
      <c r="V553" s="70"/>
      <c r="W553" s="70"/>
      <c r="X553" s="70"/>
      <c r="Y553" s="70"/>
    </row>
    <row r="554" spans="1:25" s="71" customFormat="1" ht="8.25" customHeight="1" x14ac:dyDescent="0.25">
      <c r="A554" s="198"/>
      <c r="B554" s="200"/>
      <c r="C554" s="198"/>
      <c r="D554" s="198"/>
      <c r="E554" s="199"/>
      <c r="F554" s="199"/>
      <c r="G554" s="198"/>
      <c r="H554" s="198"/>
      <c r="I554" s="199"/>
      <c r="J554" s="199"/>
      <c r="K554" s="198"/>
      <c r="L554" s="200" t="s">
        <v>662</v>
      </c>
      <c r="M554" s="200"/>
      <c r="N554" s="73">
        <v>3</v>
      </c>
      <c r="O554" s="85"/>
      <c r="P554" s="86"/>
      <c r="Q554" s="87"/>
      <c r="R554" s="70"/>
      <c r="S554" s="70"/>
      <c r="T554" s="70"/>
      <c r="U554" s="70"/>
      <c r="V554" s="70"/>
      <c r="W554" s="70"/>
      <c r="X554" s="70"/>
      <c r="Y554" s="70"/>
    </row>
    <row r="555" spans="1:25" s="71" customFormat="1" ht="8.25" customHeight="1" x14ac:dyDescent="0.25">
      <c r="A555" s="198"/>
      <c r="B555" s="200"/>
      <c r="C555" s="198"/>
      <c r="D555" s="198"/>
      <c r="E555" s="199"/>
      <c r="F555" s="199"/>
      <c r="G555" s="198"/>
      <c r="H555" s="198"/>
      <c r="I555" s="199"/>
      <c r="J555" s="199"/>
      <c r="K555" s="198"/>
      <c r="L555" s="200" t="s">
        <v>668</v>
      </c>
      <c r="M555" s="200"/>
      <c r="N555" s="73">
        <v>41.6</v>
      </c>
      <c r="O555" s="85"/>
      <c r="P555" s="86"/>
      <c r="Q555" s="87"/>
      <c r="R555" s="70"/>
      <c r="S555" s="70"/>
      <c r="T555" s="70"/>
      <c r="U555" s="70"/>
      <c r="V555" s="70"/>
      <c r="W555" s="70"/>
      <c r="X555" s="70"/>
      <c r="Y555" s="70"/>
    </row>
    <row r="556" spans="1:25" s="71" customFormat="1" ht="8.25" customHeight="1" x14ac:dyDescent="0.25">
      <c r="A556" s="198" t="s">
        <v>683</v>
      </c>
      <c r="B556" s="200" t="s">
        <v>684</v>
      </c>
      <c r="C556" s="198" t="s">
        <v>30</v>
      </c>
      <c r="D556" s="198">
        <v>2643.8</v>
      </c>
      <c r="E556" s="199" t="s">
        <v>23</v>
      </c>
      <c r="F556" s="199" t="s">
        <v>23</v>
      </c>
      <c r="G556" s="198">
        <v>1420.6</v>
      </c>
      <c r="H556" s="198">
        <v>1223.2</v>
      </c>
      <c r="I556" s="199" t="s">
        <v>23</v>
      </c>
      <c r="J556" s="199" t="s">
        <v>23</v>
      </c>
      <c r="K556" s="198" t="s">
        <v>444</v>
      </c>
      <c r="L556" s="200" t="s">
        <v>660</v>
      </c>
      <c r="M556" s="200"/>
      <c r="N556" s="73">
        <v>15</v>
      </c>
      <c r="O556" s="85"/>
      <c r="P556" s="86"/>
      <c r="Q556" s="87"/>
      <c r="R556" s="70"/>
      <c r="S556" s="70"/>
      <c r="T556" s="70"/>
      <c r="U556" s="70"/>
      <c r="V556" s="70"/>
      <c r="W556" s="70"/>
      <c r="X556" s="70"/>
      <c r="Y556" s="70"/>
    </row>
    <row r="557" spans="1:25" s="71" customFormat="1" ht="8.25" customHeight="1" x14ac:dyDescent="0.25">
      <c r="A557" s="198"/>
      <c r="B557" s="200"/>
      <c r="C557" s="198"/>
      <c r="D557" s="198"/>
      <c r="E557" s="199"/>
      <c r="F557" s="199"/>
      <c r="G557" s="198"/>
      <c r="H557" s="198"/>
      <c r="I557" s="199"/>
      <c r="J557" s="199"/>
      <c r="K557" s="198"/>
      <c r="L557" s="200" t="s">
        <v>661</v>
      </c>
      <c r="M557" s="200"/>
      <c r="N557" s="73">
        <v>136.5</v>
      </c>
      <c r="O557" s="85"/>
      <c r="P557" s="86"/>
      <c r="Q557" s="87"/>
      <c r="R557" s="70"/>
      <c r="S557" s="70"/>
      <c r="T557" s="70"/>
      <c r="U557" s="70"/>
      <c r="V557" s="70"/>
      <c r="W557" s="70"/>
      <c r="X557" s="70"/>
      <c r="Y557" s="70"/>
    </row>
    <row r="558" spans="1:25" s="71" customFormat="1" ht="8.25" customHeight="1" x14ac:dyDescent="0.25">
      <c r="A558" s="198"/>
      <c r="B558" s="200"/>
      <c r="C558" s="198"/>
      <c r="D558" s="198"/>
      <c r="E558" s="199"/>
      <c r="F558" s="199"/>
      <c r="G558" s="198"/>
      <c r="H558" s="198"/>
      <c r="I558" s="199"/>
      <c r="J558" s="199"/>
      <c r="K558" s="198"/>
      <c r="L558" s="200" t="s">
        <v>662</v>
      </c>
      <c r="M558" s="200"/>
      <c r="N558" s="73">
        <v>7</v>
      </c>
      <c r="O558" s="85"/>
      <c r="P558" s="86"/>
      <c r="Q558" s="87"/>
      <c r="R558" s="70"/>
      <c r="S558" s="70"/>
      <c r="T558" s="70"/>
      <c r="U558" s="70"/>
      <c r="V558" s="70"/>
      <c r="W558" s="70"/>
      <c r="X558" s="70"/>
      <c r="Y558" s="70"/>
    </row>
    <row r="559" spans="1:25" s="71" customFormat="1" ht="8.25" customHeight="1" x14ac:dyDescent="0.25">
      <c r="A559" s="198"/>
      <c r="B559" s="200"/>
      <c r="C559" s="198"/>
      <c r="D559" s="198"/>
      <c r="E559" s="199"/>
      <c r="F559" s="199"/>
      <c r="G559" s="198"/>
      <c r="H559" s="198"/>
      <c r="I559" s="199"/>
      <c r="J559" s="199"/>
      <c r="K559" s="198"/>
      <c r="L559" s="200" t="s">
        <v>668</v>
      </c>
      <c r="M559" s="200"/>
      <c r="N559" s="73">
        <v>136.5</v>
      </c>
      <c r="O559" s="85"/>
      <c r="P559" s="86"/>
      <c r="Q559" s="87"/>
      <c r="R559" s="70"/>
      <c r="S559" s="70"/>
      <c r="T559" s="70"/>
      <c r="U559" s="70"/>
      <c r="V559" s="70"/>
      <c r="W559" s="70"/>
      <c r="X559" s="70"/>
      <c r="Y559" s="70"/>
    </row>
    <row r="560" spans="1:25" s="71" customFormat="1" ht="8.25" customHeight="1" x14ac:dyDescent="0.25">
      <c r="A560" s="62" t="s">
        <v>236</v>
      </c>
      <c r="B560" s="62" t="s">
        <v>685</v>
      </c>
      <c r="C560" s="73" t="s">
        <v>30</v>
      </c>
      <c r="D560" s="66">
        <v>76.900000000000006</v>
      </c>
      <c r="E560" s="66" t="s">
        <v>23</v>
      </c>
      <c r="F560" s="66" t="s">
        <v>23</v>
      </c>
      <c r="G560" s="66" t="s">
        <v>23</v>
      </c>
      <c r="H560" s="66">
        <v>76.900000000000006</v>
      </c>
      <c r="I560" s="66" t="s">
        <v>23</v>
      </c>
      <c r="J560" s="66" t="s">
        <v>23</v>
      </c>
      <c r="K560" s="76"/>
      <c r="L560" s="64" t="s">
        <v>665</v>
      </c>
      <c r="M560" s="65"/>
      <c r="N560" s="73">
        <v>20</v>
      </c>
      <c r="O560" s="85"/>
      <c r="P560" s="86"/>
      <c r="Q560" s="87"/>
      <c r="R560" s="70"/>
      <c r="S560" s="70"/>
      <c r="T560" s="70"/>
      <c r="U560" s="70"/>
      <c r="V560" s="70"/>
      <c r="W560" s="70"/>
      <c r="X560" s="70"/>
      <c r="Y560" s="70"/>
    </row>
    <row r="561" spans="1:25" s="71" customFormat="1" ht="8.25" customHeight="1" x14ac:dyDescent="0.25">
      <c r="A561" s="62" t="s">
        <v>238</v>
      </c>
      <c r="B561" s="62" t="s">
        <v>686</v>
      </c>
      <c r="C561" s="73" t="s">
        <v>30</v>
      </c>
      <c r="D561" s="66">
        <v>95.7</v>
      </c>
      <c r="E561" s="66" t="s">
        <v>23</v>
      </c>
      <c r="F561" s="66" t="s">
        <v>23</v>
      </c>
      <c r="G561" s="66" t="s">
        <v>23</v>
      </c>
      <c r="H561" s="66">
        <v>95.7</v>
      </c>
      <c r="I561" s="66" t="s">
        <v>23</v>
      </c>
      <c r="J561" s="66" t="s">
        <v>23</v>
      </c>
      <c r="K561" s="76"/>
      <c r="L561" s="64" t="s">
        <v>665</v>
      </c>
      <c r="M561" s="65"/>
      <c r="N561" s="73">
        <v>15</v>
      </c>
      <c r="O561" s="85"/>
      <c r="P561" s="86"/>
      <c r="Q561" s="87"/>
      <c r="R561" s="70"/>
      <c r="S561" s="70"/>
      <c r="T561" s="70"/>
      <c r="U561" s="70"/>
      <c r="V561" s="70"/>
      <c r="W561" s="70"/>
      <c r="X561" s="70"/>
      <c r="Y561" s="70"/>
    </row>
    <row r="562" spans="1:25" s="71" customFormat="1" ht="8.25" customHeight="1" x14ac:dyDescent="0.25">
      <c r="A562" s="62" t="s">
        <v>239</v>
      </c>
      <c r="B562" s="62" t="s">
        <v>687</v>
      </c>
      <c r="C562" s="73" t="s">
        <v>30</v>
      </c>
      <c r="D562" s="66">
        <v>64.599999999999994</v>
      </c>
      <c r="E562" s="66" t="s">
        <v>23</v>
      </c>
      <c r="F562" s="66" t="s">
        <v>23</v>
      </c>
      <c r="G562" s="66" t="s">
        <v>23</v>
      </c>
      <c r="H562" s="66">
        <v>64.599999999999994</v>
      </c>
      <c r="I562" s="66" t="s">
        <v>23</v>
      </c>
      <c r="J562" s="66" t="s">
        <v>23</v>
      </c>
      <c r="K562" s="73"/>
      <c r="L562" s="64" t="s">
        <v>665</v>
      </c>
      <c r="M562" s="65"/>
      <c r="N562" s="73">
        <v>20</v>
      </c>
      <c r="O562" s="85"/>
      <c r="P562" s="86"/>
      <c r="Q562" s="87"/>
      <c r="R562" s="70"/>
      <c r="S562" s="70"/>
      <c r="T562" s="70"/>
      <c r="U562" s="70"/>
      <c r="V562" s="70"/>
      <c r="W562" s="70"/>
      <c r="X562" s="70"/>
      <c r="Y562" s="70"/>
    </row>
    <row r="563" spans="1:25" x14ac:dyDescent="0.25">
      <c r="A563" s="4"/>
      <c r="B563" s="12" t="s">
        <v>688</v>
      </c>
      <c r="C563" s="4" t="s">
        <v>30</v>
      </c>
      <c r="D563" s="7">
        <v>164660.6</v>
      </c>
      <c r="E563" s="7" t="s">
        <v>23</v>
      </c>
      <c r="F563" s="7">
        <v>92009.4</v>
      </c>
      <c r="G563" s="7">
        <v>51750.3</v>
      </c>
      <c r="H563" s="7">
        <v>20642.599999999999</v>
      </c>
      <c r="I563" s="7">
        <v>258.3</v>
      </c>
      <c r="J563" s="7" t="s">
        <v>23</v>
      </c>
      <c r="K563" s="4" t="s">
        <v>403</v>
      </c>
      <c r="L563" s="189" t="s">
        <v>403</v>
      </c>
      <c r="M563" s="189"/>
      <c r="N563" s="4" t="s">
        <v>403</v>
      </c>
      <c r="O563" s="3"/>
      <c r="P563" s="20"/>
      <c r="Q563" s="36"/>
    </row>
  </sheetData>
  <mergeCells count="1461">
    <mergeCell ref="M29:M31"/>
    <mergeCell ref="K29:K31"/>
    <mergeCell ref="L29:L31"/>
    <mergeCell ref="J29:J31"/>
    <mergeCell ref="I29:I31"/>
    <mergeCell ref="B29:B31"/>
    <mergeCell ref="A29:A31"/>
    <mergeCell ref="Q1:Q2"/>
    <mergeCell ref="E93:F93"/>
    <mergeCell ref="G93:H93"/>
    <mergeCell ref="I93:J93"/>
    <mergeCell ref="O93:P93"/>
    <mergeCell ref="B94:Q94"/>
    <mergeCell ref="O90:Q91"/>
    <mergeCell ref="G91:H92"/>
    <mergeCell ref="I91:J92"/>
    <mergeCell ref="K91:K92"/>
    <mergeCell ref="L91:L92"/>
    <mergeCell ref="M91:M92"/>
    <mergeCell ref="O92:P92"/>
    <mergeCell ref="A21:A22"/>
    <mergeCell ref="B21:B22"/>
    <mergeCell ref="C21:C22"/>
    <mergeCell ref="D21:D22"/>
    <mergeCell ref="E21:E22"/>
    <mergeCell ref="F21:F22"/>
    <mergeCell ref="G21:G22"/>
    <mergeCell ref="H21:H22"/>
    <mergeCell ref="I21:I22"/>
    <mergeCell ref="J21:J22"/>
    <mergeCell ref="K21:K22"/>
    <mergeCell ref="L21:L22"/>
    <mergeCell ref="M21:M22"/>
    <mergeCell ref="A90:A92"/>
    <mergeCell ref="B90:C92"/>
    <mergeCell ref="D90:D92"/>
    <mergeCell ref="E90:F92"/>
    <mergeCell ref="G90:M90"/>
    <mergeCell ref="N90:N92"/>
    <mergeCell ref="D97:E99"/>
    <mergeCell ref="F97:G99"/>
    <mergeCell ref="J97:J99"/>
    <mergeCell ref="K97:K99"/>
    <mergeCell ref="L97:L99"/>
    <mergeCell ref="M97:M99"/>
    <mergeCell ref="N98:O98"/>
    <mergeCell ref="N99:O99"/>
    <mergeCell ref="N102:O102"/>
    <mergeCell ref="D102:E102"/>
    <mergeCell ref="F102:G102"/>
    <mergeCell ref="H102:I102"/>
    <mergeCell ref="N101:O101"/>
    <mergeCell ref="D101:E101"/>
    <mergeCell ref="F101:G101"/>
    <mergeCell ref="H101:I101"/>
    <mergeCell ref="N100:O100"/>
    <mergeCell ref="D100:E100"/>
    <mergeCell ref="F100:G100"/>
    <mergeCell ref="H100:I100"/>
    <mergeCell ref="H97:I99"/>
    <mergeCell ref="N97:O97"/>
    <mergeCell ref="B95:Q95"/>
    <mergeCell ref="B96:C96"/>
    <mergeCell ref="D96:Q96"/>
    <mergeCell ref="B93:C93"/>
    <mergeCell ref="N105:O105"/>
    <mergeCell ref="D105:E105"/>
    <mergeCell ref="F105:G105"/>
    <mergeCell ref="H105:I105"/>
    <mergeCell ref="N104:O104"/>
    <mergeCell ref="D104:E104"/>
    <mergeCell ref="F104:G104"/>
    <mergeCell ref="H104:I104"/>
    <mergeCell ref="D103:E103"/>
    <mergeCell ref="F103:G103"/>
    <mergeCell ref="H103:I103"/>
    <mergeCell ref="N103:O103"/>
    <mergeCell ref="N108:O108"/>
    <mergeCell ref="D108:E108"/>
    <mergeCell ref="F108:G108"/>
    <mergeCell ref="H108:I108"/>
    <mergeCell ref="N107:O107"/>
    <mergeCell ref="D107:E107"/>
    <mergeCell ref="F107:G107"/>
    <mergeCell ref="H107:I107"/>
    <mergeCell ref="D106:E106"/>
    <mergeCell ref="F106:G106"/>
    <mergeCell ref="H106:I106"/>
    <mergeCell ref="N106:O106"/>
    <mergeCell ref="N109:O109"/>
    <mergeCell ref="D109:E109"/>
    <mergeCell ref="F109:G109"/>
    <mergeCell ref="H109:I109"/>
    <mergeCell ref="N112:O112"/>
    <mergeCell ref="D112:E112"/>
    <mergeCell ref="F112:G112"/>
    <mergeCell ref="H112:I112"/>
    <mergeCell ref="N111:O111"/>
    <mergeCell ref="D111:E111"/>
    <mergeCell ref="F111:G111"/>
    <mergeCell ref="H111:I111"/>
    <mergeCell ref="D110:E110"/>
    <mergeCell ref="F110:G110"/>
    <mergeCell ref="H110:I110"/>
    <mergeCell ref="N110:O110"/>
    <mergeCell ref="B115:Q115"/>
    <mergeCell ref="B116:C116"/>
    <mergeCell ref="D116:Q116"/>
    <mergeCell ref="N114:O114"/>
    <mergeCell ref="D114:E114"/>
    <mergeCell ref="F114:G114"/>
    <mergeCell ref="H114:I114"/>
    <mergeCell ref="D113:E113"/>
    <mergeCell ref="F113:G113"/>
    <mergeCell ref="H113:I113"/>
    <mergeCell ref="N113:O113"/>
    <mergeCell ref="M117:M136"/>
    <mergeCell ref="N117:O136"/>
    <mergeCell ref="D117:E136"/>
    <mergeCell ref="F117:G136"/>
    <mergeCell ref="H117:I136"/>
    <mergeCell ref="J117:J136"/>
    <mergeCell ref="K117:K136"/>
    <mergeCell ref="L117:L136"/>
    <mergeCell ref="N137:O139"/>
    <mergeCell ref="D137:E139"/>
    <mergeCell ref="F137:G139"/>
    <mergeCell ref="H137:I139"/>
    <mergeCell ref="J137:J139"/>
    <mergeCell ref="K137:K139"/>
    <mergeCell ref="L137:L139"/>
    <mergeCell ref="M137:M139"/>
    <mergeCell ref="N140:O141"/>
    <mergeCell ref="D140:E141"/>
    <mergeCell ref="F140:G141"/>
    <mergeCell ref="H140:I141"/>
    <mergeCell ref="J140:J141"/>
    <mergeCell ref="K140:K141"/>
    <mergeCell ref="L140:L141"/>
    <mergeCell ref="M140:M141"/>
    <mergeCell ref="L143:L146"/>
    <mergeCell ref="M143:M146"/>
    <mergeCell ref="N143:O146"/>
    <mergeCell ref="D143:E146"/>
    <mergeCell ref="F143:G146"/>
    <mergeCell ref="H143:I146"/>
    <mergeCell ref="J143:J146"/>
    <mergeCell ref="K143:K146"/>
    <mergeCell ref="N142:O142"/>
    <mergeCell ref="H142:I142"/>
    <mergeCell ref="F142:G142"/>
    <mergeCell ref="D142:E142"/>
    <mergeCell ref="N147:O151"/>
    <mergeCell ref="D147:E151"/>
    <mergeCell ref="F147:G151"/>
    <mergeCell ref="H147:I151"/>
    <mergeCell ref="J147:J151"/>
    <mergeCell ref="K147:K151"/>
    <mergeCell ref="L147:L151"/>
    <mergeCell ref="M147:M151"/>
    <mergeCell ref="N154:O154"/>
    <mergeCell ref="H154:I154"/>
    <mergeCell ref="N153:O153"/>
    <mergeCell ref="H153:I153"/>
    <mergeCell ref="N152:O152"/>
    <mergeCell ref="H152:I152"/>
    <mergeCell ref="B157:Q157"/>
    <mergeCell ref="B158:C158"/>
    <mergeCell ref="D158:Q158"/>
    <mergeCell ref="N156:O156"/>
    <mergeCell ref="D156:E156"/>
    <mergeCell ref="F156:G156"/>
    <mergeCell ref="H156:I156"/>
    <mergeCell ref="H155:I155"/>
    <mergeCell ref="N155:O155"/>
    <mergeCell ref="F155:G155"/>
    <mergeCell ref="F153:G153"/>
    <mergeCell ref="F152:G152"/>
    <mergeCell ref="F154:G154"/>
    <mergeCell ref="D153:E153"/>
    <mergeCell ref="D152:E152"/>
    <mergeCell ref="D154:E154"/>
    <mergeCell ref="D155:E155"/>
    <mergeCell ref="N159:O159"/>
    <mergeCell ref="N160:O160"/>
    <mergeCell ref="N161:O161"/>
    <mergeCell ref="N162:O162"/>
    <mergeCell ref="N163:O163"/>
    <mergeCell ref="N164:O164"/>
    <mergeCell ref="K159:K164"/>
    <mergeCell ref="L159:L164"/>
    <mergeCell ref="M159:M164"/>
    <mergeCell ref="D159:E164"/>
    <mergeCell ref="F159:G164"/>
    <mergeCell ref="H159:I164"/>
    <mergeCell ref="J159:J164"/>
    <mergeCell ref="N165:O165"/>
    <mergeCell ref="H165:I165"/>
    <mergeCell ref="N166:O166"/>
    <mergeCell ref="D166:E166"/>
    <mergeCell ref="F166:G166"/>
    <mergeCell ref="H166:I166"/>
    <mergeCell ref="F165:G165"/>
    <mergeCell ref="D165:E165"/>
    <mergeCell ref="D168:E168"/>
    <mergeCell ref="F168:G168"/>
    <mergeCell ref="H168:I168"/>
    <mergeCell ref="D167:E167"/>
    <mergeCell ref="F167:G167"/>
    <mergeCell ref="H167:I167"/>
    <mergeCell ref="N167:O167"/>
    <mergeCell ref="D171:E172"/>
    <mergeCell ref="F171:G172"/>
    <mergeCell ref="H171:I172"/>
    <mergeCell ref="D170:E170"/>
    <mergeCell ref="F170:G170"/>
    <mergeCell ref="H170:I170"/>
    <mergeCell ref="N170:O170"/>
    <mergeCell ref="N169:O169"/>
    <mergeCell ref="D169:E169"/>
    <mergeCell ref="F169:G169"/>
    <mergeCell ref="H169:I169"/>
    <mergeCell ref="N168:O168"/>
    <mergeCell ref="J171:J172"/>
    <mergeCell ref="K171:K172"/>
    <mergeCell ref="L171:L172"/>
    <mergeCell ref="M171:M172"/>
    <mergeCell ref="N171:O172"/>
    <mergeCell ref="N175:O175"/>
    <mergeCell ref="D175:E175"/>
    <mergeCell ref="F175:G175"/>
    <mergeCell ref="H175:I175"/>
    <mergeCell ref="N174:O174"/>
    <mergeCell ref="D174:E174"/>
    <mergeCell ref="F174:G174"/>
    <mergeCell ref="H174:I174"/>
    <mergeCell ref="D173:E173"/>
    <mergeCell ref="F173:G173"/>
    <mergeCell ref="H173:I173"/>
    <mergeCell ref="N173:O173"/>
    <mergeCell ref="B177:Q177"/>
    <mergeCell ref="B178:C178"/>
    <mergeCell ref="D178:Q178"/>
    <mergeCell ref="D176:E176"/>
    <mergeCell ref="F176:G176"/>
    <mergeCell ref="H176:I176"/>
    <mergeCell ref="N176:O176"/>
    <mergeCell ref="D180:E180"/>
    <mergeCell ref="F180:G180"/>
    <mergeCell ref="H180:I180"/>
    <mergeCell ref="N180:O180"/>
    <mergeCell ref="B181:Q181"/>
    <mergeCell ref="B182:C182"/>
    <mergeCell ref="D182:Q182"/>
    <mergeCell ref="B183:Q183"/>
    <mergeCell ref="B184:C184"/>
    <mergeCell ref="D184:Q184"/>
    <mergeCell ref="D185:E185"/>
    <mergeCell ref="F185:G185"/>
    <mergeCell ref="H185:I185"/>
    <mergeCell ref="N185:O185"/>
    <mergeCell ref="B188:Q188"/>
    <mergeCell ref="B189:C189"/>
    <mergeCell ref="D189:Q189"/>
    <mergeCell ref="N187:O187"/>
    <mergeCell ref="D187:E187"/>
    <mergeCell ref="F187:G187"/>
    <mergeCell ref="H187:I187"/>
    <mergeCell ref="D186:E186"/>
    <mergeCell ref="F186:G186"/>
    <mergeCell ref="H186:I186"/>
    <mergeCell ref="N186:O186"/>
    <mergeCell ref="D192:E192"/>
    <mergeCell ref="D191:E191"/>
    <mergeCell ref="N192:O192"/>
    <mergeCell ref="H192:I192"/>
    <mergeCell ref="N191:O191"/>
    <mergeCell ref="H191:I191"/>
    <mergeCell ref="H190:I190"/>
    <mergeCell ref="N190:O190"/>
    <mergeCell ref="D194:E194"/>
    <mergeCell ref="N194:O194"/>
    <mergeCell ref="H194:I194"/>
    <mergeCell ref="H193:I193"/>
    <mergeCell ref="N193:O193"/>
    <mergeCell ref="N196:O196"/>
    <mergeCell ref="H196:I196"/>
    <mergeCell ref="H195:I195"/>
    <mergeCell ref="N195:O195"/>
    <mergeCell ref="F191:G191"/>
    <mergeCell ref="F190:G190"/>
    <mergeCell ref="F193:G193"/>
    <mergeCell ref="F192:G192"/>
    <mergeCell ref="D190:E190"/>
    <mergeCell ref="D193:E193"/>
    <mergeCell ref="D197:E197"/>
    <mergeCell ref="N198:O198"/>
    <mergeCell ref="H198:I198"/>
    <mergeCell ref="N197:O197"/>
    <mergeCell ref="H197:I197"/>
    <mergeCell ref="N199:O199"/>
    <mergeCell ref="D199:E199"/>
    <mergeCell ref="F199:G199"/>
    <mergeCell ref="H199:I199"/>
    <mergeCell ref="D200:E200"/>
    <mergeCell ref="N200:O200"/>
    <mergeCell ref="H200:I200"/>
    <mergeCell ref="N203:O204"/>
    <mergeCell ref="D203:E204"/>
    <mergeCell ref="F203:G204"/>
    <mergeCell ref="H203:I204"/>
    <mergeCell ref="J203:J204"/>
    <mergeCell ref="K203:K204"/>
    <mergeCell ref="L203:L204"/>
    <mergeCell ref="B201:Q201"/>
    <mergeCell ref="B202:C202"/>
    <mergeCell ref="D202:Q202"/>
    <mergeCell ref="M203:M204"/>
    <mergeCell ref="N205:O205"/>
    <mergeCell ref="D205:E205"/>
    <mergeCell ref="F205:G205"/>
    <mergeCell ref="H205:I205"/>
    <mergeCell ref="N206:O206"/>
    <mergeCell ref="D206:E206"/>
    <mergeCell ref="F206:G206"/>
    <mergeCell ref="H206:I206"/>
    <mergeCell ref="N208:O208"/>
    <mergeCell ref="D208:E208"/>
    <mergeCell ref="F208:G208"/>
    <mergeCell ref="H208:I208"/>
    <mergeCell ref="D207:E207"/>
    <mergeCell ref="F207:G207"/>
    <mergeCell ref="H207:I207"/>
    <mergeCell ref="N207:O207"/>
    <mergeCell ref="N209:O209"/>
    <mergeCell ref="D209:E209"/>
    <mergeCell ref="F209:G209"/>
    <mergeCell ref="H209:I209"/>
    <mergeCell ref="N210:O210"/>
    <mergeCell ref="D210:E210"/>
    <mergeCell ref="F210:G210"/>
    <mergeCell ref="H210:I210"/>
    <mergeCell ref="N213:O213"/>
    <mergeCell ref="D213:E213"/>
    <mergeCell ref="F213:G213"/>
    <mergeCell ref="H213:I213"/>
    <mergeCell ref="N212:O212"/>
    <mergeCell ref="D212:E212"/>
    <mergeCell ref="F212:G212"/>
    <mergeCell ref="H212:I212"/>
    <mergeCell ref="D211:E211"/>
    <mergeCell ref="F211:G211"/>
    <mergeCell ref="H211:I211"/>
    <mergeCell ref="N211:O211"/>
    <mergeCell ref="N216:O216"/>
    <mergeCell ref="D216:E216"/>
    <mergeCell ref="F216:G216"/>
    <mergeCell ref="H216:I216"/>
    <mergeCell ref="N215:O215"/>
    <mergeCell ref="D215:E215"/>
    <mergeCell ref="F215:G215"/>
    <mergeCell ref="H215:I215"/>
    <mergeCell ref="D214:E214"/>
    <mergeCell ref="F214:G214"/>
    <mergeCell ref="H214:I214"/>
    <mergeCell ref="N214:O214"/>
    <mergeCell ref="B219:Q219"/>
    <mergeCell ref="B220:C220"/>
    <mergeCell ref="D220:Q220"/>
    <mergeCell ref="N218:O218"/>
    <mergeCell ref="D218:E218"/>
    <mergeCell ref="F218:G218"/>
    <mergeCell ref="H218:I218"/>
    <mergeCell ref="D217:E217"/>
    <mergeCell ref="F217:G217"/>
    <mergeCell ref="H217:I217"/>
    <mergeCell ref="N217:O217"/>
    <mergeCell ref="M221:M224"/>
    <mergeCell ref="D221:E224"/>
    <mergeCell ref="F221:G224"/>
    <mergeCell ref="H221:I224"/>
    <mergeCell ref="J221:J224"/>
    <mergeCell ref="K221:K224"/>
    <mergeCell ref="L221:L224"/>
    <mergeCell ref="N225:O225"/>
    <mergeCell ref="H225:I225"/>
    <mergeCell ref="L226:L227"/>
    <mergeCell ref="M226:M227"/>
    <mergeCell ref="N226:O227"/>
    <mergeCell ref="D226:E227"/>
    <mergeCell ref="F226:G227"/>
    <mergeCell ref="H226:I227"/>
    <mergeCell ref="J226:J227"/>
    <mergeCell ref="K226:K227"/>
    <mergeCell ref="N228:O228"/>
    <mergeCell ref="H228:I228"/>
    <mergeCell ref="M229:M230"/>
    <mergeCell ref="N229:O230"/>
    <mergeCell ref="D229:E230"/>
    <mergeCell ref="F229:G230"/>
    <mergeCell ref="H229:I230"/>
    <mergeCell ref="J229:J230"/>
    <mergeCell ref="K229:K230"/>
    <mergeCell ref="L229:L230"/>
    <mergeCell ref="N231:O231"/>
    <mergeCell ref="H231:I231"/>
    <mergeCell ref="N232:O233"/>
    <mergeCell ref="D232:E233"/>
    <mergeCell ref="F232:G233"/>
    <mergeCell ref="H232:I233"/>
    <mergeCell ref="J232:J233"/>
    <mergeCell ref="K232:K233"/>
    <mergeCell ref="L232:L233"/>
    <mergeCell ref="M232:M233"/>
    <mergeCell ref="N234:O234"/>
    <mergeCell ref="H234:I234"/>
    <mergeCell ref="L235:L237"/>
    <mergeCell ref="M235:M237"/>
    <mergeCell ref="N235:O237"/>
    <mergeCell ref="D235:E237"/>
    <mergeCell ref="F235:G237"/>
    <mergeCell ref="H235:I237"/>
    <mergeCell ref="J235:J237"/>
    <mergeCell ref="K235:K237"/>
    <mergeCell ref="D238:E238"/>
    <mergeCell ref="N238:O238"/>
    <mergeCell ref="H238:I238"/>
    <mergeCell ref="N239:O239"/>
    <mergeCell ref="D239:E239"/>
    <mergeCell ref="F239:G239"/>
    <mergeCell ref="H239:I239"/>
    <mergeCell ref="C241:Q241"/>
    <mergeCell ref="C242:E242"/>
    <mergeCell ref="F242:G242"/>
    <mergeCell ref="H242:I242"/>
    <mergeCell ref="B240:Q240"/>
    <mergeCell ref="K246:K247"/>
    <mergeCell ref="L246:L247"/>
    <mergeCell ref="M246:M247"/>
    <mergeCell ref="N246:O247"/>
    <mergeCell ref="B244:Q244"/>
    <mergeCell ref="C245:Q245"/>
    <mergeCell ref="C246:E247"/>
    <mergeCell ref="F246:G247"/>
    <mergeCell ref="H246:I247"/>
    <mergeCell ref="J246:J247"/>
    <mergeCell ref="C243:E243"/>
    <mergeCell ref="F243:G243"/>
    <mergeCell ref="H243:I243"/>
    <mergeCell ref="C248:E248"/>
    <mergeCell ref="F248:G248"/>
    <mergeCell ref="H248:I248"/>
    <mergeCell ref="N250:O250"/>
    <mergeCell ref="C250:E250"/>
    <mergeCell ref="F250:G250"/>
    <mergeCell ref="H250:I250"/>
    <mergeCell ref="N249:O249"/>
    <mergeCell ref="C249:E249"/>
    <mergeCell ref="F249:G249"/>
    <mergeCell ref="H249:I249"/>
    <mergeCell ref="N248:O248"/>
    <mergeCell ref="N253:O253"/>
    <mergeCell ref="C253:E253"/>
    <mergeCell ref="F253:G253"/>
    <mergeCell ref="H253:I253"/>
    <mergeCell ref="N252:O252"/>
    <mergeCell ref="C252:E252"/>
    <mergeCell ref="F252:G252"/>
    <mergeCell ref="H252:I252"/>
    <mergeCell ref="C251:E251"/>
    <mergeCell ref="F251:G251"/>
    <mergeCell ref="H251:I251"/>
    <mergeCell ref="N251:O251"/>
    <mergeCell ref="N256:O256"/>
    <mergeCell ref="C256:E256"/>
    <mergeCell ref="F256:G256"/>
    <mergeCell ref="H256:I256"/>
    <mergeCell ref="N255:O255"/>
    <mergeCell ref="C255:E255"/>
    <mergeCell ref="F255:G255"/>
    <mergeCell ref="H255:I255"/>
    <mergeCell ref="C254:E254"/>
    <mergeCell ref="F254:G254"/>
    <mergeCell ref="H254:I254"/>
    <mergeCell ref="N254:O254"/>
    <mergeCell ref="N259:O259"/>
    <mergeCell ref="C259:E259"/>
    <mergeCell ref="F259:G259"/>
    <mergeCell ref="H259:I259"/>
    <mergeCell ref="N258:O258"/>
    <mergeCell ref="C258:E258"/>
    <mergeCell ref="F258:G258"/>
    <mergeCell ref="H258:I258"/>
    <mergeCell ref="C257:E257"/>
    <mergeCell ref="F257:G257"/>
    <mergeCell ref="H257:I257"/>
    <mergeCell ref="N257:O257"/>
    <mergeCell ref="N262:O262"/>
    <mergeCell ref="C262:E262"/>
    <mergeCell ref="F262:G262"/>
    <mergeCell ref="H262:I262"/>
    <mergeCell ref="N261:O261"/>
    <mergeCell ref="C261:E261"/>
    <mergeCell ref="F261:G261"/>
    <mergeCell ref="H261:I261"/>
    <mergeCell ref="C260:E260"/>
    <mergeCell ref="F260:G260"/>
    <mergeCell ref="H260:I260"/>
    <mergeCell ref="N260:O260"/>
    <mergeCell ref="N265:O265"/>
    <mergeCell ref="C265:E265"/>
    <mergeCell ref="F265:G265"/>
    <mergeCell ref="H265:I265"/>
    <mergeCell ref="N264:O264"/>
    <mergeCell ref="C264:E264"/>
    <mergeCell ref="F264:G264"/>
    <mergeCell ref="H264:I264"/>
    <mergeCell ref="C263:E263"/>
    <mergeCell ref="F263:G263"/>
    <mergeCell ref="H263:I263"/>
    <mergeCell ref="N263:O263"/>
    <mergeCell ref="N268:O268"/>
    <mergeCell ref="C268:E268"/>
    <mergeCell ref="F268:G268"/>
    <mergeCell ref="H268:I268"/>
    <mergeCell ref="N267:O267"/>
    <mergeCell ref="C267:E267"/>
    <mergeCell ref="F267:G267"/>
    <mergeCell ref="H267:I267"/>
    <mergeCell ref="C266:E266"/>
    <mergeCell ref="F266:G266"/>
    <mergeCell ref="H266:I266"/>
    <mergeCell ref="N266:O266"/>
    <mergeCell ref="N271:O271"/>
    <mergeCell ref="C271:E271"/>
    <mergeCell ref="F271:G271"/>
    <mergeCell ref="H271:I271"/>
    <mergeCell ref="N270:O270"/>
    <mergeCell ref="C270:E270"/>
    <mergeCell ref="F270:G270"/>
    <mergeCell ref="H270:I270"/>
    <mergeCell ref="C269:E269"/>
    <mergeCell ref="F269:G269"/>
    <mergeCell ref="H269:I269"/>
    <mergeCell ref="N269:O269"/>
    <mergeCell ref="N274:O274"/>
    <mergeCell ref="C274:E274"/>
    <mergeCell ref="F274:G274"/>
    <mergeCell ref="H274:I274"/>
    <mergeCell ref="N273:O273"/>
    <mergeCell ref="C273:E273"/>
    <mergeCell ref="F273:G273"/>
    <mergeCell ref="H273:I273"/>
    <mergeCell ref="C272:E272"/>
    <mergeCell ref="F272:G272"/>
    <mergeCell ref="H272:I272"/>
    <mergeCell ref="N272:O272"/>
    <mergeCell ref="B276:Q276"/>
    <mergeCell ref="C277:Q277"/>
    <mergeCell ref="C278:E278"/>
    <mergeCell ref="F278:G278"/>
    <mergeCell ref="H278:I278"/>
    <mergeCell ref="N278:O278"/>
    <mergeCell ref="C275:E275"/>
    <mergeCell ref="F275:G275"/>
    <mergeCell ref="H275:I275"/>
    <mergeCell ref="N275:O275"/>
    <mergeCell ref="H281:I281"/>
    <mergeCell ref="N280:O280"/>
    <mergeCell ref="C280:E280"/>
    <mergeCell ref="F280:G280"/>
    <mergeCell ref="H280:I280"/>
    <mergeCell ref="C279:E279"/>
    <mergeCell ref="F279:G279"/>
    <mergeCell ref="H279:I279"/>
    <mergeCell ref="N279:O279"/>
    <mergeCell ref="B283:Q283"/>
    <mergeCell ref="C284:Q284"/>
    <mergeCell ref="C285:E285"/>
    <mergeCell ref="F285:G285"/>
    <mergeCell ref="H285:I285"/>
    <mergeCell ref="N285:O285"/>
    <mergeCell ref="C282:E282"/>
    <mergeCell ref="F282:G282"/>
    <mergeCell ref="H282:I282"/>
    <mergeCell ref="N282:O282"/>
    <mergeCell ref="N281:O281"/>
    <mergeCell ref="F288:G288"/>
    <mergeCell ref="H288:I288"/>
    <mergeCell ref="N288:O288"/>
    <mergeCell ref="N287:O287"/>
    <mergeCell ref="C287:E287"/>
    <mergeCell ref="F287:G287"/>
    <mergeCell ref="H287:I287"/>
    <mergeCell ref="C286:E286"/>
    <mergeCell ref="F234:G234"/>
    <mergeCell ref="F238:G238"/>
    <mergeCell ref="F228:G228"/>
    <mergeCell ref="F225:G225"/>
    <mergeCell ref="F231:G231"/>
    <mergeCell ref="F200:G200"/>
    <mergeCell ref="F194:G194"/>
    <mergeCell ref="F196:G196"/>
    <mergeCell ref="F195:G195"/>
    <mergeCell ref="F198:G198"/>
    <mergeCell ref="F197:G197"/>
    <mergeCell ref="D228:E228"/>
    <mergeCell ref="D225:E225"/>
    <mergeCell ref="D231:E231"/>
    <mergeCell ref="D234:E234"/>
    <mergeCell ref="D198:E198"/>
    <mergeCell ref="D196:E196"/>
    <mergeCell ref="D195:E195"/>
    <mergeCell ref="C288:E288"/>
    <mergeCell ref="F286:G286"/>
    <mergeCell ref="H286:I286"/>
    <mergeCell ref="N286:O286"/>
    <mergeCell ref="C281:E281"/>
    <mergeCell ref="F281:G281"/>
    <mergeCell ref="D292:E292"/>
    <mergeCell ref="F292:H292"/>
    <mergeCell ref="I292:J292"/>
    <mergeCell ref="M292:N292"/>
    <mergeCell ref="O292:P292"/>
    <mergeCell ref="Q292:R292"/>
    <mergeCell ref="O289:P291"/>
    <mergeCell ref="Q289:S290"/>
    <mergeCell ref="F290:H291"/>
    <mergeCell ref="I290:J291"/>
    <mergeCell ref="K290:K291"/>
    <mergeCell ref="L290:L291"/>
    <mergeCell ref="M290:N291"/>
    <mergeCell ref="Q291:R291"/>
    <mergeCell ref="A289:A291"/>
    <mergeCell ref="B289:B291"/>
    <mergeCell ref="C289:C291"/>
    <mergeCell ref="D289:E291"/>
    <mergeCell ref="F289:N289"/>
    <mergeCell ref="C296:D297"/>
    <mergeCell ref="E296:F297"/>
    <mergeCell ref="G296:I297"/>
    <mergeCell ref="J296:J297"/>
    <mergeCell ref="K296:K297"/>
    <mergeCell ref="L296:L297"/>
    <mergeCell ref="M296:N297"/>
    <mergeCell ref="B293:S293"/>
    <mergeCell ref="B294:S294"/>
    <mergeCell ref="C295:S295"/>
    <mergeCell ref="C298:D298"/>
    <mergeCell ref="E298:F298"/>
    <mergeCell ref="G298:I298"/>
    <mergeCell ref="M298:N298"/>
    <mergeCell ref="O302:Q302"/>
    <mergeCell ref="O303:Q303"/>
    <mergeCell ref="B300:S300"/>
    <mergeCell ref="C301:S301"/>
    <mergeCell ref="C299:D299"/>
    <mergeCell ref="E299:F299"/>
    <mergeCell ref="G299:I299"/>
    <mergeCell ref="M299:N299"/>
    <mergeCell ref="C302:D303"/>
    <mergeCell ref="E302:F303"/>
    <mergeCell ref="G302:I303"/>
    <mergeCell ref="J302:J303"/>
    <mergeCell ref="K302:K303"/>
    <mergeCell ref="L302:L303"/>
    <mergeCell ref="M302:N303"/>
    <mergeCell ref="B305:S305"/>
    <mergeCell ref="C306:S306"/>
    <mergeCell ref="O304:Q304"/>
    <mergeCell ref="C304:D304"/>
    <mergeCell ref="E304:F304"/>
    <mergeCell ref="G304:I304"/>
    <mergeCell ref="M304:N304"/>
    <mergeCell ref="B307:S307"/>
    <mergeCell ref="C308:S308"/>
    <mergeCell ref="O311:Q311"/>
    <mergeCell ref="O312:Q312"/>
    <mergeCell ref="O313:Q313"/>
    <mergeCell ref="O314:Q314"/>
    <mergeCell ref="O315:Q315"/>
    <mergeCell ref="O316:Q316"/>
    <mergeCell ref="C310:S310"/>
    <mergeCell ref="C311:D313"/>
    <mergeCell ref="E311:G313"/>
    <mergeCell ref="H311:I313"/>
    <mergeCell ref="J311:J313"/>
    <mergeCell ref="K311:K313"/>
    <mergeCell ref="L311:L313"/>
    <mergeCell ref="M311:N313"/>
    <mergeCell ref="B309:S309"/>
    <mergeCell ref="H315:I317"/>
    <mergeCell ref="J315:J317"/>
    <mergeCell ref="K315:K317"/>
    <mergeCell ref="L315:L317"/>
    <mergeCell ref="M315:N317"/>
    <mergeCell ref="C314:D314"/>
    <mergeCell ref="E314:G314"/>
    <mergeCell ref="H314:I314"/>
    <mergeCell ref="M314:N314"/>
    <mergeCell ref="C315:D317"/>
    <mergeCell ref="E315:G317"/>
    <mergeCell ref="O317:Q317"/>
    <mergeCell ref="L321:L322"/>
    <mergeCell ref="M321:N322"/>
    <mergeCell ref="O318:Q322"/>
    <mergeCell ref="C320:D320"/>
    <mergeCell ref="E320:G320"/>
    <mergeCell ref="H320:I320"/>
    <mergeCell ref="M320:N320"/>
    <mergeCell ref="C321:D322"/>
    <mergeCell ref="E321:G322"/>
    <mergeCell ref="H321:I322"/>
    <mergeCell ref="J321:J322"/>
    <mergeCell ref="K321:K322"/>
    <mergeCell ref="C318:D319"/>
    <mergeCell ref="E318:G319"/>
    <mergeCell ref="H318:I319"/>
    <mergeCell ref="J318:J319"/>
    <mergeCell ref="K318:K319"/>
    <mergeCell ref="L318:L319"/>
    <mergeCell ref="M318:N319"/>
    <mergeCell ref="M325:N327"/>
    <mergeCell ref="O325:Q325"/>
    <mergeCell ref="O326:Q326"/>
    <mergeCell ref="O327:Q327"/>
    <mergeCell ref="O328:Q328"/>
    <mergeCell ref="O329:Q329"/>
    <mergeCell ref="B323:S323"/>
    <mergeCell ref="C324:S324"/>
    <mergeCell ref="C325:D327"/>
    <mergeCell ref="E325:G327"/>
    <mergeCell ref="H325:I327"/>
    <mergeCell ref="J325:J327"/>
    <mergeCell ref="K325:K327"/>
    <mergeCell ref="L325:L327"/>
    <mergeCell ref="L334:L336"/>
    <mergeCell ref="M334:N336"/>
    <mergeCell ref="C337:D339"/>
    <mergeCell ref="E337:G339"/>
    <mergeCell ref="H337:I339"/>
    <mergeCell ref="J337:J339"/>
    <mergeCell ref="K337:K339"/>
    <mergeCell ref="L337:L339"/>
    <mergeCell ref="M337:N339"/>
    <mergeCell ref="H331:I333"/>
    <mergeCell ref="J331:J333"/>
    <mergeCell ref="K331:K333"/>
    <mergeCell ref="L331:L333"/>
    <mergeCell ref="M331:N333"/>
    <mergeCell ref="C334:D336"/>
    <mergeCell ref="E334:G336"/>
    <mergeCell ref="H334:I336"/>
    <mergeCell ref="J334:J336"/>
    <mergeCell ref="K334:K336"/>
    <mergeCell ref="C328:D330"/>
    <mergeCell ref="E328:G330"/>
    <mergeCell ref="H328:I330"/>
    <mergeCell ref="J328:J330"/>
    <mergeCell ref="K328:K330"/>
    <mergeCell ref="L328:L330"/>
    <mergeCell ref="M328:N330"/>
    <mergeCell ref="C331:D333"/>
    <mergeCell ref="E331:G333"/>
    <mergeCell ref="O336:Q336"/>
    <mergeCell ref="O337:Q337"/>
    <mergeCell ref="O338:Q338"/>
    <mergeCell ref="O339:Q339"/>
    <mergeCell ref="O330:Q330"/>
    <mergeCell ref="O331:Q331"/>
    <mergeCell ref="O332:Q332"/>
    <mergeCell ref="O333:Q333"/>
    <mergeCell ref="O334:Q334"/>
    <mergeCell ref="O335:Q335"/>
    <mergeCell ref="H344:I345"/>
    <mergeCell ref="J344:J345"/>
    <mergeCell ref="K344:K345"/>
    <mergeCell ref="L344:L345"/>
    <mergeCell ref="M344:N345"/>
    <mergeCell ref="O340:Q345"/>
    <mergeCell ref="C342:D343"/>
    <mergeCell ref="E342:G343"/>
    <mergeCell ref="H342:I343"/>
    <mergeCell ref="J342:J343"/>
    <mergeCell ref="K342:K343"/>
    <mergeCell ref="L342:L343"/>
    <mergeCell ref="M342:N343"/>
    <mergeCell ref="C344:D345"/>
    <mergeCell ref="E344:G345"/>
    <mergeCell ref="C340:D341"/>
    <mergeCell ref="E340:G341"/>
    <mergeCell ref="H340:I341"/>
    <mergeCell ref="J340:J341"/>
    <mergeCell ref="K340:K341"/>
    <mergeCell ref="L340:L341"/>
    <mergeCell ref="M340:N341"/>
    <mergeCell ref="B346:S346"/>
    <mergeCell ref="C347:S347"/>
    <mergeCell ref="B348:S348"/>
    <mergeCell ref="C349:S349"/>
    <mergeCell ref="B350:S350"/>
    <mergeCell ref="C351:S351"/>
    <mergeCell ref="E352:G352"/>
    <mergeCell ref="H352:I352"/>
    <mergeCell ref="N352:O352"/>
    <mergeCell ref="P352:R352"/>
    <mergeCell ref="C352:D352"/>
    <mergeCell ref="M369:N369"/>
    <mergeCell ref="M368:N368"/>
    <mergeCell ref="M367:N367"/>
    <mergeCell ref="M366:N366"/>
    <mergeCell ref="M365:N365"/>
    <mergeCell ref="M364:N364"/>
    <mergeCell ref="M363:N363"/>
    <mergeCell ref="M362:N362"/>
    <mergeCell ref="M361:N361"/>
    <mergeCell ref="M360:N360"/>
    <mergeCell ref="L356:M356"/>
    <mergeCell ref="B357:N357"/>
    <mergeCell ref="B358:N358"/>
    <mergeCell ref="C359:N359"/>
    <mergeCell ref="K353:K355"/>
    <mergeCell ref="L353:N354"/>
    <mergeCell ref="E354:E355"/>
    <mergeCell ref="F354:F355"/>
    <mergeCell ref="G354:G355"/>
    <mergeCell ref="H354:H355"/>
    <mergeCell ref="I354:I355"/>
    <mergeCell ref="J354:J355"/>
    <mergeCell ref="L355:M355"/>
    <mergeCell ref="A353:A355"/>
    <mergeCell ref="B353:B355"/>
    <mergeCell ref="C353:C355"/>
    <mergeCell ref="D353:D355"/>
    <mergeCell ref="E353:J353"/>
    <mergeCell ref="M402:N402"/>
    <mergeCell ref="M401:N401"/>
    <mergeCell ref="M400:N400"/>
    <mergeCell ref="M399:N399"/>
    <mergeCell ref="M398:N398"/>
    <mergeCell ref="M397:N397"/>
    <mergeCell ref="M396:N396"/>
    <mergeCell ref="M395:N395"/>
    <mergeCell ref="M394:N394"/>
    <mergeCell ref="M393:N393"/>
    <mergeCell ref="M392:N392"/>
    <mergeCell ref="M391:N391"/>
    <mergeCell ref="M390:N390"/>
    <mergeCell ref="M389:N389"/>
    <mergeCell ref="M388:N388"/>
    <mergeCell ref="M387:N387"/>
    <mergeCell ref="M386:N386"/>
    <mergeCell ref="M385:N385"/>
    <mergeCell ref="M384:N384"/>
    <mergeCell ref="M383:N383"/>
    <mergeCell ref="M382:N382"/>
    <mergeCell ref="M381:N381"/>
    <mergeCell ref="M380:N380"/>
    <mergeCell ref="M379:N379"/>
    <mergeCell ref="M378:N378"/>
    <mergeCell ref="M377:N377"/>
    <mergeCell ref="M376:N376"/>
    <mergeCell ref="M375:N375"/>
    <mergeCell ref="M374:N374"/>
    <mergeCell ref="M373:N373"/>
    <mergeCell ref="M372:N372"/>
    <mergeCell ref="M371:N371"/>
    <mergeCell ref="M370:N370"/>
    <mergeCell ref="M428:N428"/>
    <mergeCell ref="M427:N427"/>
    <mergeCell ref="M426:N426"/>
    <mergeCell ref="M425:N425"/>
    <mergeCell ref="M424:N424"/>
    <mergeCell ref="M423:N423"/>
    <mergeCell ref="M422:N422"/>
    <mergeCell ref="M421:N421"/>
    <mergeCell ref="M420:N420"/>
    <mergeCell ref="M419:N419"/>
    <mergeCell ref="M418:N418"/>
    <mergeCell ref="M417:N417"/>
    <mergeCell ref="M416:N416"/>
    <mergeCell ref="M415:N415"/>
    <mergeCell ref="M414:N414"/>
    <mergeCell ref="M413:N413"/>
    <mergeCell ref="M412:N412"/>
    <mergeCell ref="M411:N411"/>
    <mergeCell ref="M410:N410"/>
    <mergeCell ref="M409:N409"/>
    <mergeCell ref="M408:N408"/>
    <mergeCell ref="M407:N407"/>
    <mergeCell ref="M405:N405"/>
    <mergeCell ref="M406:N406"/>
    <mergeCell ref="B403:N403"/>
    <mergeCell ref="C404:N404"/>
    <mergeCell ref="M461:N461"/>
    <mergeCell ref="M460:N460"/>
    <mergeCell ref="M459:N459"/>
    <mergeCell ref="M458:N458"/>
    <mergeCell ref="M457:N457"/>
    <mergeCell ref="M456:N456"/>
    <mergeCell ref="M455:N455"/>
    <mergeCell ref="M454:N454"/>
    <mergeCell ref="M453:N453"/>
    <mergeCell ref="M452:N452"/>
    <mergeCell ref="M451:N451"/>
    <mergeCell ref="M450:N450"/>
    <mergeCell ref="M449:N449"/>
    <mergeCell ref="M448:N448"/>
    <mergeCell ref="M447:N447"/>
    <mergeCell ref="M446:N446"/>
    <mergeCell ref="M445:N445"/>
    <mergeCell ref="M444:N444"/>
    <mergeCell ref="M443:N443"/>
    <mergeCell ref="M442:N442"/>
    <mergeCell ref="M434:N434"/>
    <mergeCell ref="M433:N433"/>
    <mergeCell ref="M432:N432"/>
    <mergeCell ref="M431:N431"/>
    <mergeCell ref="M430:N430"/>
    <mergeCell ref="M429:N429"/>
    <mergeCell ref="M441:N441"/>
    <mergeCell ref="M440:N440"/>
    <mergeCell ref="M439:N439"/>
    <mergeCell ref="M438:N438"/>
    <mergeCell ref="M483:N483"/>
    <mergeCell ref="M484:N484"/>
    <mergeCell ref="M485:N485"/>
    <mergeCell ref="M486:N486"/>
    <mergeCell ref="M472:N472"/>
    <mergeCell ref="M471:N471"/>
    <mergeCell ref="M470:N470"/>
    <mergeCell ref="M469:N469"/>
    <mergeCell ref="M468:N468"/>
    <mergeCell ref="M467:N467"/>
    <mergeCell ref="M466:N466"/>
    <mergeCell ref="M465:N465"/>
    <mergeCell ref="M464:N464"/>
    <mergeCell ref="M463:N463"/>
    <mergeCell ref="M462:N462"/>
    <mergeCell ref="M475:N475"/>
    <mergeCell ref="M476:N476"/>
    <mergeCell ref="M477:N477"/>
    <mergeCell ref="M478:N478"/>
    <mergeCell ref="M479:N479"/>
    <mergeCell ref="M480:N480"/>
    <mergeCell ref="M481:N481"/>
    <mergeCell ref="M482:N482"/>
    <mergeCell ref="B473:N473"/>
    <mergeCell ref="C474:N474"/>
    <mergeCell ref="M437:N437"/>
    <mergeCell ref="M436:N436"/>
    <mergeCell ref="M435:N435"/>
    <mergeCell ref="G495:G496"/>
    <mergeCell ref="H495:H496"/>
    <mergeCell ref="I495:I496"/>
    <mergeCell ref="J495:J496"/>
    <mergeCell ref="K495:K496"/>
    <mergeCell ref="M495:N495"/>
    <mergeCell ref="M496:N496"/>
    <mergeCell ref="C495:C496"/>
    <mergeCell ref="D495:D496"/>
    <mergeCell ref="E495:E496"/>
    <mergeCell ref="F495:F496"/>
    <mergeCell ref="M494:N494"/>
    <mergeCell ref="M493:N493"/>
    <mergeCell ref="G490:G492"/>
    <mergeCell ref="H490:H492"/>
    <mergeCell ref="I490:I492"/>
    <mergeCell ref="J490:J492"/>
    <mergeCell ref="K490:K492"/>
    <mergeCell ref="M490:N490"/>
    <mergeCell ref="M491:N491"/>
    <mergeCell ref="M492:N492"/>
    <mergeCell ref="C490:C492"/>
    <mergeCell ref="D490:D492"/>
    <mergeCell ref="E490:E492"/>
    <mergeCell ref="F490:F492"/>
    <mergeCell ref="M489:N489"/>
    <mergeCell ref="G487:G488"/>
    <mergeCell ref="H487:H488"/>
    <mergeCell ref="I487:I488"/>
    <mergeCell ref="J487:J488"/>
    <mergeCell ref="K487:K488"/>
    <mergeCell ref="M487:N487"/>
    <mergeCell ref="M488:N488"/>
    <mergeCell ref="C487:C488"/>
    <mergeCell ref="D487:D488"/>
    <mergeCell ref="E487:E488"/>
    <mergeCell ref="F487:F488"/>
    <mergeCell ref="L523:M523"/>
    <mergeCell ref="G517:G522"/>
    <mergeCell ref="H517:H522"/>
    <mergeCell ref="I517:I522"/>
    <mergeCell ref="J517:J522"/>
    <mergeCell ref="L517:M517"/>
    <mergeCell ref="L518:M518"/>
    <mergeCell ref="L519:M519"/>
    <mergeCell ref="L520:M520"/>
    <mergeCell ref="L521:M521"/>
    <mergeCell ref="L522:M522"/>
    <mergeCell ref="C517:C522"/>
    <mergeCell ref="D517:D522"/>
    <mergeCell ref="E517:E522"/>
    <mergeCell ref="F517:F522"/>
    <mergeCell ref="B515:N515"/>
    <mergeCell ref="C516:N516"/>
    <mergeCell ref="M513:N513"/>
    <mergeCell ref="M514:N514"/>
    <mergeCell ref="M512:N512"/>
    <mergeCell ref="M511:N511"/>
    <mergeCell ref="M510:N510"/>
    <mergeCell ref="M509:N509"/>
    <mergeCell ref="M508:N508"/>
    <mergeCell ref="M507:N507"/>
    <mergeCell ref="M506:N506"/>
    <mergeCell ref="M505:N505"/>
    <mergeCell ref="M504:N504"/>
    <mergeCell ref="M503:N503"/>
    <mergeCell ref="M502:N502"/>
    <mergeCell ref="M501:N501"/>
    <mergeCell ref="M500:N500"/>
    <mergeCell ref="J497:J499"/>
    <mergeCell ref="K497:K499"/>
    <mergeCell ref="M497:N497"/>
    <mergeCell ref="M498:N498"/>
    <mergeCell ref="M499:N499"/>
    <mergeCell ref="C497:C499"/>
    <mergeCell ref="D497:D499"/>
    <mergeCell ref="E497:E499"/>
    <mergeCell ref="F497:F499"/>
    <mergeCell ref="G497:G499"/>
    <mergeCell ref="H497:H499"/>
    <mergeCell ref="I497:I499"/>
    <mergeCell ref="L533:M533"/>
    <mergeCell ref="L534:M534"/>
    <mergeCell ref="L535:M535"/>
    <mergeCell ref="A532:A535"/>
    <mergeCell ref="B532:B535"/>
    <mergeCell ref="C532:C535"/>
    <mergeCell ref="D532:D535"/>
    <mergeCell ref="E532:E535"/>
    <mergeCell ref="F532:F535"/>
    <mergeCell ref="G528:G531"/>
    <mergeCell ref="H528:H531"/>
    <mergeCell ref="I528:I531"/>
    <mergeCell ref="J528:J531"/>
    <mergeCell ref="K528:K531"/>
    <mergeCell ref="L528:M528"/>
    <mergeCell ref="L529:M529"/>
    <mergeCell ref="L530:M530"/>
    <mergeCell ref="L531:M531"/>
    <mergeCell ref="A528:A531"/>
    <mergeCell ref="B528:B531"/>
    <mergeCell ref="C528:C531"/>
    <mergeCell ref="D528:D531"/>
    <mergeCell ref="E528:E531"/>
    <mergeCell ref="F528:F531"/>
    <mergeCell ref="G524:G527"/>
    <mergeCell ref="H524:H527"/>
    <mergeCell ref="I524:I527"/>
    <mergeCell ref="J524:J527"/>
    <mergeCell ref="L524:M524"/>
    <mergeCell ref="L525:M525"/>
    <mergeCell ref="L526:M526"/>
    <mergeCell ref="L527:M527"/>
    <mergeCell ref="C524:C527"/>
    <mergeCell ref="D524:D527"/>
    <mergeCell ref="E524:E527"/>
    <mergeCell ref="F524:F527"/>
    <mergeCell ref="B544:B547"/>
    <mergeCell ref="C544:C547"/>
    <mergeCell ref="D544:D547"/>
    <mergeCell ref="E544:E547"/>
    <mergeCell ref="F544:F547"/>
    <mergeCell ref="G540:G543"/>
    <mergeCell ref="H540:H543"/>
    <mergeCell ref="I540:I543"/>
    <mergeCell ref="J540:J543"/>
    <mergeCell ref="K540:K543"/>
    <mergeCell ref="L540:M540"/>
    <mergeCell ref="L541:M541"/>
    <mergeCell ref="L542:M542"/>
    <mergeCell ref="L543:M543"/>
    <mergeCell ref="G532:G535"/>
    <mergeCell ref="H532:H535"/>
    <mergeCell ref="I532:I535"/>
    <mergeCell ref="J532:J535"/>
    <mergeCell ref="K532:K535"/>
    <mergeCell ref="L532:M532"/>
    <mergeCell ref="A540:A543"/>
    <mergeCell ref="B540:B543"/>
    <mergeCell ref="C540:C543"/>
    <mergeCell ref="D540:D543"/>
    <mergeCell ref="E540:E543"/>
    <mergeCell ref="F540:F543"/>
    <mergeCell ref="G544:G547"/>
    <mergeCell ref="H544:H547"/>
    <mergeCell ref="I544:I547"/>
    <mergeCell ref="J544:J547"/>
    <mergeCell ref="K544:K547"/>
    <mergeCell ref="L544:M544"/>
    <mergeCell ref="L545:M545"/>
    <mergeCell ref="L546:M546"/>
    <mergeCell ref="L547:M547"/>
    <mergeCell ref="A544:A547"/>
    <mergeCell ref="G536:G539"/>
    <mergeCell ref="H536:H539"/>
    <mergeCell ref="I536:I539"/>
    <mergeCell ref="J536:J539"/>
    <mergeCell ref="K536:K539"/>
    <mergeCell ref="L536:M536"/>
    <mergeCell ref="L537:M537"/>
    <mergeCell ref="L538:M538"/>
    <mergeCell ref="L539:M539"/>
    <mergeCell ref="A536:A539"/>
    <mergeCell ref="B536:B539"/>
    <mergeCell ref="C536:C539"/>
    <mergeCell ref="D536:D539"/>
    <mergeCell ref="E536:E539"/>
    <mergeCell ref="F536:F539"/>
    <mergeCell ref="I24:I25"/>
    <mergeCell ref="J24:J25"/>
    <mergeCell ref="K24:K25"/>
    <mergeCell ref="L24:L25"/>
    <mergeCell ref="C50:F50"/>
    <mergeCell ref="G50:H50"/>
    <mergeCell ref="I50:K50"/>
    <mergeCell ref="M50:N50"/>
    <mergeCell ref="C56:F56"/>
    <mergeCell ref="G56:H56"/>
    <mergeCell ref="I56:K56"/>
    <mergeCell ref="M56:N56"/>
    <mergeCell ref="C62:F62"/>
    <mergeCell ref="G62:H62"/>
    <mergeCell ref="I62:K62"/>
    <mergeCell ref="M62:N62"/>
    <mergeCell ref="C71:F71"/>
    <mergeCell ref="C45:X45"/>
    <mergeCell ref="W52:X52"/>
    <mergeCell ref="C52:F52"/>
    <mergeCell ref="G52:H52"/>
    <mergeCell ref="I52:K52"/>
    <mergeCell ref="M52:N52"/>
    <mergeCell ref="O52:Q52"/>
    <mergeCell ref="S52:T52"/>
    <mergeCell ref="U52:V52"/>
    <mergeCell ref="O53:Q53"/>
    <mergeCell ref="S53:T53"/>
    <mergeCell ref="U53:V53"/>
    <mergeCell ref="W53:X53"/>
    <mergeCell ref="C53:F53"/>
    <mergeCell ref="G53:H53"/>
    <mergeCell ref="K1:L1"/>
    <mergeCell ref="M1:M2"/>
    <mergeCell ref="N1:N2"/>
    <mergeCell ref="O1:P1"/>
    <mergeCell ref="L563:M563"/>
    <mergeCell ref="G556:G559"/>
    <mergeCell ref="H556:H559"/>
    <mergeCell ref="I556:I559"/>
    <mergeCell ref="J556:J559"/>
    <mergeCell ref="K556:K559"/>
    <mergeCell ref="L556:M556"/>
    <mergeCell ref="L557:M557"/>
    <mergeCell ref="L558:M558"/>
    <mergeCell ref="L559:M559"/>
    <mergeCell ref="A556:A559"/>
    <mergeCell ref="B556:B559"/>
    <mergeCell ref="C556:C559"/>
    <mergeCell ref="D556:D559"/>
    <mergeCell ref="E556:E559"/>
    <mergeCell ref="F556:F559"/>
    <mergeCell ref="G552:G555"/>
    <mergeCell ref="H552:H555"/>
    <mergeCell ref="I552:I555"/>
    <mergeCell ref="J552:J555"/>
    <mergeCell ref="K552:K555"/>
    <mergeCell ref="L552:M552"/>
    <mergeCell ref="L553:M553"/>
    <mergeCell ref="L554:M554"/>
    <mergeCell ref="L555:M555"/>
    <mergeCell ref="A552:A555"/>
    <mergeCell ref="B552:B555"/>
    <mergeCell ref="C552:C555"/>
    <mergeCell ref="D552:D555"/>
    <mergeCell ref="E552:E555"/>
    <mergeCell ref="F552:F555"/>
    <mergeCell ref="G548:G551"/>
    <mergeCell ref="H548:H551"/>
    <mergeCell ref="I548:I551"/>
    <mergeCell ref="J548:J551"/>
    <mergeCell ref="K548:K551"/>
    <mergeCell ref="L548:M548"/>
    <mergeCell ref="L549:M549"/>
    <mergeCell ref="L550:M550"/>
    <mergeCell ref="L551:M551"/>
    <mergeCell ref="A548:A551"/>
    <mergeCell ref="B548:B551"/>
    <mergeCell ref="C548:C551"/>
    <mergeCell ref="D548:D551"/>
    <mergeCell ref="E548:E551"/>
    <mergeCell ref="F548:F551"/>
    <mergeCell ref="A46:A48"/>
    <mergeCell ref="C49:F49"/>
    <mergeCell ref="G49:H49"/>
    <mergeCell ref="I49:K49"/>
    <mergeCell ref="M49:N49"/>
    <mergeCell ref="O49:Q49"/>
    <mergeCell ref="U49:V49"/>
    <mergeCell ref="S49:T49"/>
    <mergeCell ref="W49:X49"/>
    <mergeCell ref="O50:Q50"/>
    <mergeCell ref="S50:T50"/>
    <mergeCell ref="U50:V50"/>
    <mergeCell ref="W50:X50"/>
    <mergeCell ref="O51:Q51"/>
    <mergeCell ref="S51:T51"/>
    <mergeCell ref="U51:V51"/>
    <mergeCell ref="W51:X51"/>
    <mergeCell ref="C51:F51"/>
    <mergeCell ref="G51:H51"/>
    <mergeCell ref="I51:K51"/>
    <mergeCell ref="M51:N51"/>
    <mergeCell ref="I53:K53"/>
    <mergeCell ref="M53:N53"/>
    <mergeCell ref="C54:F54"/>
    <mergeCell ref="G54:H54"/>
    <mergeCell ref="I54:K54"/>
    <mergeCell ref="M54:N54"/>
    <mergeCell ref="O54:Q54"/>
    <mergeCell ref="S54:T54"/>
    <mergeCell ref="U54:V54"/>
    <mergeCell ref="W54:X54"/>
    <mergeCell ref="O55:Q55"/>
    <mergeCell ref="S55:T55"/>
    <mergeCell ref="U55:V55"/>
    <mergeCell ref="W55:X55"/>
    <mergeCell ref="C55:F55"/>
    <mergeCell ref="G55:H55"/>
    <mergeCell ref="I55:K55"/>
    <mergeCell ref="M55:N55"/>
    <mergeCell ref="O56:Q56"/>
    <mergeCell ref="S56:T56"/>
    <mergeCell ref="U56:V56"/>
    <mergeCell ref="W56:X56"/>
    <mergeCell ref="O57:Q57"/>
    <mergeCell ref="S57:T57"/>
    <mergeCell ref="U57:V57"/>
    <mergeCell ref="W57:X57"/>
    <mergeCell ref="C57:F57"/>
    <mergeCell ref="G57:H57"/>
    <mergeCell ref="I57:K57"/>
    <mergeCell ref="M57:N57"/>
    <mergeCell ref="C58:F58"/>
    <mergeCell ref="G58:H58"/>
    <mergeCell ref="I58:K58"/>
    <mergeCell ref="M58:N58"/>
    <mergeCell ref="O58:Q58"/>
    <mergeCell ref="S58:T58"/>
    <mergeCell ref="U58:V58"/>
    <mergeCell ref="W58:X58"/>
    <mergeCell ref="O59:Q59"/>
    <mergeCell ref="S59:T59"/>
    <mergeCell ref="U59:V59"/>
    <mergeCell ref="W59:X59"/>
    <mergeCell ref="C59:F59"/>
    <mergeCell ref="G59:H59"/>
    <mergeCell ref="I59:K59"/>
    <mergeCell ref="M59:N59"/>
    <mergeCell ref="C60:F60"/>
    <mergeCell ref="G60:H60"/>
    <mergeCell ref="I60:K60"/>
    <mergeCell ref="M60:N60"/>
    <mergeCell ref="O60:Q60"/>
    <mergeCell ref="S60:T60"/>
    <mergeCell ref="U60:V60"/>
    <mergeCell ref="W60:X60"/>
    <mergeCell ref="O61:Q61"/>
    <mergeCell ref="S61:T61"/>
    <mergeCell ref="U61:V61"/>
    <mergeCell ref="W61:X61"/>
    <mergeCell ref="C61:F61"/>
    <mergeCell ref="G61:H61"/>
    <mergeCell ref="I61:K61"/>
    <mergeCell ref="M61:N61"/>
    <mergeCell ref="O62:Q62"/>
    <mergeCell ref="S62:T62"/>
    <mergeCell ref="U62:V62"/>
    <mergeCell ref="W62:X62"/>
    <mergeCell ref="O63:Q63"/>
    <mergeCell ref="S63:T63"/>
    <mergeCell ref="U63:V63"/>
    <mergeCell ref="W63:X63"/>
    <mergeCell ref="C63:F63"/>
    <mergeCell ref="G63:H63"/>
    <mergeCell ref="I63:K63"/>
    <mergeCell ref="M63:N63"/>
    <mergeCell ref="W64:X64"/>
    <mergeCell ref="C64:F64"/>
    <mergeCell ref="G64:H64"/>
    <mergeCell ref="I64:K64"/>
    <mergeCell ref="M64:N64"/>
    <mergeCell ref="O64:Q64"/>
    <mergeCell ref="S64:T64"/>
    <mergeCell ref="U64:V64"/>
    <mergeCell ref="O65:Q65"/>
    <mergeCell ref="S65:T65"/>
    <mergeCell ref="U65:V65"/>
    <mergeCell ref="W65:X65"/>
    <mergeCell ref="C65:F65"/>
    <mergeCell ref="G65:H65"/>
    <mergeCell ref="I65:K65"/>
    <mergeCell ref="M65:N65"/>
    <mergeCell ref="C66:F66"/>
    <mergeCell ref="G66:H66"/>
    <mergeCell ref="I66:K66"/>
    <mergeCell ref="M66:N66"/>
    <mergeCell ref="O66:Q66"/>
    <mergeCell ref="S66:T66"/>
    <mergeCell ref="U66:V66"/>
    <mergeCell ref="W66:X66"/>
    <mergeCell ref="U67:V67"/>
    <mergeCell ref="W67:X67"/>
    <mergeCell ref="C67:F67"/>
    <mergeCell ref="G67:H67"/>
    <mergeCell ref="I67:K67"/>
    <mergeCell ref="M67:N67"/>
    <mergeCell ref="O67:Q67"/>
    <mergeCell ref="S67:T67"/>
    <mergeCell ref="O68:Q68"/>
    <mergeCell ref="S68:T68"/>
    <mergeCell ref="U68:V68"/>
    <mergeCell ref="W68:X68"/>
    <mergeCell ref="C68:F68"/>
    <mergeCell ref="G68:H68"/>
    <mergeCell ref="I68:K68"/>
    <mergeCell ref="M68:N68"/>
    <mergeCell ref="W69:X69"/>
    <mergeCell ref="C69:F69"/>
    <mergeCell ref="G69:H69"/>
    <mergeCell ref="I69:K69"/>
    <mergeCell ref="M69:N69"/>
    <mergeCell ref="O69:Q69"/>
    <mergeCell ref="S69:T69"/>
    <mergeCell ref="U69:V69"/>
    <mergeCell ref="O70:Q70"/>
    <mergeCell ref="S70:T70"/>
    <mergeCell ref="U70:V70"/>
    <mergeCell ref="W70:X70"/>
    <mergeCell ref="C70:F70"/>
    <mergeCell ref="G70:H70"/>
    <mergeCell ref="I70:K70"/>
    <mergeCell ref="M70:N70"/>
    <mergeCell ref="G71:H71"/>
    <mergeCell ref="I71:K71"/>
    <mergeCell ref="M71:N71"/>
    <mergeCell ref="O71:Q71"/>
    <mergeCell ref="S71:T71"/>
    <mergeCell ref="U71:V71"/>
    <mergeCell ref="W71:X71"/>
    <mergeCell ref="O72:Q72"/>
    <mergeCell ref="S72:T72"/>
    <mergeCell ref="U72:V72"/>
    <mergeCell ref="W72:X72"/>
    <mergeCell ref="C72:F72"/>
    <mergeCell ref="G72:H72"/>
    <mergeCell ref="I72:K72"/>
    <mergeCell ref="M72:N72"/>
    <mergeCell ref="B73:X73"/>
    <mergeCell ref="B74:X74"/>
    <mergeCell ref="G84:H85"/>
    <mergeCell ref="I84:K85"/>
    <mergeCell ref="L84:L85"/>
    <mergeCell ref="M84:N85"/>
    <mergeCell ref="S75:T75"/>
    <mergeCell ref="C75:F75"/>
    <mergeCell ref="G75:H75"/>
    <mergeCell ref="I75:K75"/>
    <mergeCell ref="M75:N75"/>
    <mergeCell ref="O75:Q75"/>
    <mergeCell ref="U75:V75"/>
    <mergeCell ref="W75:X75"/>
    <mergeCell ref="W76:X76"/>
    <mergeCell ref="S76:T76"/>
    <mergeCell ref="C76:F76"/>
    <mergeCell ref="G76:H76"/>
    <mergeCell ref="I76:K76"/>
    <mergeCell ref="M76:N76"/>
    <mergeCell ref="O76:Q76"/>
    <mergeCell ref="U76:V76"/>
    <mergeCell ref="C80:F80"/>
    <mergeCell ref="G80:H80"/>
    <mergeCell ref="I80:K80"/>
    <mergeCell ref="M80:N80"/>
    <mergeCell ref="O80:Q80"/>
    <mergeCell ref="U80:V80"/>
    <mergeCell ref="W80:X80"/>
    <mergeCell ref="I88:K89"/>
    <mergeCell ref="L88:L89"/>
    <mergeCell ref="M88:N89"/>
    <mergeCell ref="O88:Q89"/>
    <mergeCell ref="R88:R89"/>
    <mergeCell ref="S88:T89"/>
    <mergeCell ref="U88:V88"/>
    <mergeCell ref="Z78:Z79"/>
    <mergeCell ref="S80:T80"/>
    <mergeCell ref="B77:X77"/>
    <mergeCell ref="A78:A79"/>
    <mergeCell ref="B78:C79"/>
    <mergeCell ref="D78:X79"/>
    <mergeCell ref="Y78:Y79"/>
    <mergeCell ref="W81:X81"/>
    <mergeCell ref="S81:T81"/>
    <mergeCell ref="C81:F81"/>
    <mergeCell ref="G81:H81"/>
    <mergeCell ref="I81:K81"/>
    <mergeCell ref="M81:N81"/>
    <mergeCell ref="O81:Q81"/>
    <mergeCell ref="U81:V81"/>
    <mergeCell ref="O84:Q85"/>
    <mergeCell ref="R84:R85"/>
    <mergeCell ref="S84:T85"/>
    <mergeCell ref="U84:V84"/>
    <mergeCell ref="W84:X84"/>
    <mergeCell ref="U85:V85"/>
    <mergeCell ref="W85:X85"/>
    <mergeCell ref="B82:X82"/>
    <mergeCell ref="C83:X83"/>
    <mergeCell ref="C84:F85"/>
    <mergeCell ref="B24:B25"/>
    <mergeCell ref="M24:M25"/>
    <mergeCell ref="A24:A25"/>
    <mergeCell ref="C24:C25"/>
    <mergeCell ref="D24:D25"/>
    <mergeCell ref="E24:E25"/>
    <mergeCell ref="F24:F25"/>
    <mergeCell ref="G24:G25"/>
    <mergeCell ref="H24:H25"/>
    <mergeCell ref="A1:A2"/>
    <mergeCell ref="B1:B2"/>
    <mergeCell ref="C1:D1"/>
    <mergeCell ref="E1:F1"/>
    <mergeCell ref="G1:H1"/>
    <mergeCell ref="I1:J1"/>
    <mergeCell ref="W88:X88"/>
    <mergeCell ref="U89:V89"/>
    <mergeCell ref="W89:X89"/>
    <mergeCell ref="M86:N87"/>
    <mergeCell ref="O86:Q87"/>
    <mergeCell ref="R86:R87"/>
    <mergeCell ref="S86:T87"/>
    <mergeCell ref="U86:V86"/>
    <mergeCell ref="W86:X86"/>
    <mergeCell ref="U87:V87"/>
    <mergeCell ref="W87:X87"/>
    <mergeCell ref="C86:F87"/>
    <mergeCell ref="G86:H87"/>
    <mergeCell ref="I86:K87"/>
    <mergeCell ref="L86:L87"/>
    <mergeCell ref="C88:F89"/>
    <mergeCell ref="G88:H89"/>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0"/>
  <sheetViews>
    <sheetView tabSelected="1" topLeftCell="A11" zoomScale="205" zoomScaleNormal="205" workbookViewId="0">
      <pane ySplit="1" topLeftCell="A288" activePane="bottomLeft" state="frozen"/>
      <selection activeCell="A11" sqref="A11"/>
      <selection pane="bottomLeft" activeCell="M290" activeCellId="11" sqref="G155 M71 M108 M127 M138 M170 M218 M242 M248 M251 M273 M290"/>
    </sheetView>
  </sheetViews>
  <sheetFormatPr defaultColWidth="9" defaultRowHeight="15.75" x14ac:dyDescent="0.25"/>
  <cols>
    <col min="1" max="1" width="2.5" style="114" customWidth="1"/>
    <col min="2" max="2" width="18" style="114" customWidth="1"/>
    <col min="3" max="3" width="6.75" style="128" customWidth="1"/>
    <col min="4" max="4" width="6.25" style="114" customWidth="1"/>
    <col min="5" max="5" width="8.375" style="128" customWidth="1"/>
    <col min="6" max="6" width="5" style="114" customWidth="1"/>
    <col min="7" max="7" width="5.125" style="128" customWidth="1"/>
    <col min="8" max="8" width="5.125" style="114" customWidth="1"/>
    <col min="9" max="10" width="4.625" style="114" customWidth="1"/>
    <col min="11" max="11" width="6.625" style="114" customWidth="1"/>
    <col min="12" max="12" width="4.875" style="114" bestFit="1" customWidth="1"/>
    <col min="13" max="13" width="4.875" style="114" customWidth="1"/>
    <col min="14" max="14" width="19.625" style="114" customWidth="1"/>
    <col min="15" max="15" width="11.5" style="114" customWidth="1"/>
    <col min="16" max="17" width="6.875" style="114" customWidth="1"/>
    <col min="18" max="18" width="25.625" style="114" customWidth="1"/>
    <col min="19" max="19" width="1.5" style="112" customWidth="1"/>
    <col min="20" max="20" width="12.125" style="113" customWidth="1"/>
    <col min="21" max="21" width="1.875" style="112" customWidth="1"/>
    <col min="22" max="26" width="9" style="112"/>
    <col min="27" max="16384" width="9" style="114"/>
  </cols>
  <sheetData>
    <row r="1" spans="1:27" ht="15.75" hidden="1" customHeight="1" x14ac:dyDescent="0.25">
      <c r="A1" s="110" t="s">
        <v>860</v>
      </c>
      <c r="B1" s="110"/>
      <c r="C1" s="111"/>
      <c r="D1" s="110"/>
      <c r="E1" s="111"/>
      <c r="F1" s="110"/>
      <c r="G1" s="111"/>
      <c r="H1" s="110"/>
      <c r="I1" s="110"/>
      <c r="J1" s="110"/>
      <c r="K1" s="110"/>
      <c r="L1" s="110"/>
      <c r="M1" s="110"/>
      <c r="N1" s="110"/>
      <c r="O1" s="110"/>
      <c r="P1" s="110"/>
      <c r="Q1" s="110"/>
      <c r="R1" s="110"/>
    </row>
    <row r="2" spans="1:27" ht="15.75" hidden="1" customHeight="1" x14ac:dyDescent="0.25">
      <c r="A2" s="110" t="s">
        <v>861</v>
      </c>
      <c r="B2" s="110"/>
      <c r="C2" s="111"/>
      <c r="D2" s="110"/>
      <c r="E2" s="111"/>
      <c r="F2" s="110"/>
      <c r="G2" s="111"/>
      <c r="H2" s="110"/>
      <c r="I2" s="110"/>
      <c r="J2" s="110"/>
      <c r="K2" s="110"/>
      <c r="L2" s="110"/>
      <c r="M2" s="110"/>
      <c r="N2" s="110"/>
      <c r="O2" s="110"/>
      <c r="P2" s="110"/>
      <c r="Q2" s="110"/>
      <c r="R2" s="110"/>
    </row>
    <row r="3" spans="1:27" ht="15.75" hidden="1" customHeight="1" x14ac:dyDescent="0.25">
      <c r="A3" s="110" t="s">
        <v>862</v>
      </c>
      <c r="B3" s="110"/>
      <c r="C3" s="111"/>
      <c r="D3" s="110"/>
      <c r="E3" s="111"/>
      <c r="F3" s="110"/>
      <c r="G3" s="111"/>
      <c r="H3" s="110"/>
      <c r="I3" s="110"/>
      <c r="J3" s="110"/>
      <c r="K3" s="110"/>
      <c r="L3" s="110"/>
      <c r="M3" s="110"/>
      <c r="N3" s="110"/>
      <c r="O3" s="110"/>
      <c r="P3" s="110"/>
      <c r="Q3" s="110"/>
      <c r="R3" s="110"/>
    </row>
    <row r="4" spans="1:27" ht="15.75" hidden="1" customHeight="1" x14ac:dyDescent="0.25">
      <c r="A4" s="110" t="s">
        <v>863</v>
      </c>
      <c r="B4" s="110"/>
      <c r="C4" s="111"/>
      <c r="D4" s="110"/>
      <c r="E4" s="111"/>
      <c r="F4" s="110"/>
      <c r="G4" s="111"/>
      <c r="H4" s="110"/>
      <c r="I4" s="110"/>
      <c r="J4" s="110"/>
      <c r="K4" s="110"/>
      <c r="L4" s="110"/>
      <c r="M4" s="110"/>
      <c r="N4" s="110"/>
      <c r="O4" s="110"/>
      <c r="P4" s="110"/>
      <c r="Q4" s="110"/>
      <c r="R4" s="110"/>
    </row>
    <row r="5" spans="1:27" ht="56.25" hidden="1" customHeight="1" x14ac:dyDescent="0.25">
      <c r="A5" s="115"/>
      <c r="B5" s="116"/>
      <c r="C5" s="117"/>
      <c r="D5" s="116"/>
      <c r="E5" s="117"/>
      <c r="F5" s="116"/>
      <c r="G5" s="117"/>
      <c r="H5" s="116"/>
      <c r="I5" s="116"/>
      <c r="J5" s="116"/>
      <c r="K5" s="116"/>
      <c r="L5" s="116"/>
      <c r="M5" s="116"/>
      <c r="N5" s="116"/>
      <c r="O5" s="116"/>
      <c r="P5" s="116"/>
      <c r="Q5" s="116"/>
      <c r="R5" s="116"/>
    </row>
    <row r="6" spans="1:27" ht="15.75" hidden="1" customHeight="1" x14ac:dyDescent="0.25">
      <c r="A6" s="99" t="s">
        <v>866</v>
      </c>
      <c r="B6" s="99"/>
      <c r="C6" s="100"/>
      <c r="D6" s="99"/>
      <c r="E6" s="100"/>
      <c r="F6" s="99"/>
      <c r="G6" s="100"/>
      <c r="H6" s="99"/>
      <c r="I6" s="99"/>
      <c r="J6" s="99"/>
      <c r="K6" s="99"/>
      <c r="L6" s="99"/>
      <c r="M6" s="99"/>
      <c r="N6" s="99"/>
      <c r="O6" s="99"/>
      <c r="P6" s="99"/>
      <c r="Q6" s="99"/>
      <c r="R6" s="99"/>
    </row>
    <row r="7" spans="1:27" ht="59.25" hidden="1" customHeight="1" x14ac:dyDescent="0.25">
      <c r="A7" s="250" t="s">
        <v>868</v>
      </c>
      <c r="B7" s="251"/>
      <c r="C7" s="251"/>
      <c r="D7" s="251"/>
      <c r="E7" s="251"/>
      <c r="F7" s="251"/>
      <c r="G7" s="251"/>
      <c r="H7" s="251"/>
      <c r="I7" s="251"/>
      <c r="J7" s="251"/>
      <c r="K7" s="251"/>
      <c r="L7" s="251"/>
      <c r="M7" s="251"/>
      <c r="N7" s="251"/>
      <c r="O7" s="251"/>
      <c r="P7" s="251"/>
      <c r="Q7" s="251"/>
      <c r="R7" s="252"/>
    </row>
    <row r="8" spans="1:27" ht="15.75" hidden="1" customHeight="1" x14ac:dyDescent="0.25">
      <c r="A8" s="257" t="s">
        <v>864</v>
      </c>
      <c r="B8" s="258"/>
      <c r="C8" s="258"/>
      <c r="D8" s="258"/>
      <c r="E8" s="258"/>
      <c r="F8" s="258"/>
      <c r="G8" s="258"/>
      <c r="H8" s="258"/>
      <c r="I8" s="258"/>
      <c r="J8" s="258"/>
      <c r="K8" s="258"/>
      <c r="L8" s="258"/>
      <c r="M8" s="258"/>
      <c r="N8" s="258"/>
      <c r="O8" s="258"/>
      <c r="P8" s="259"/>
      <c r="Q8" s="141"/>
      <c r="R8" s="141"/>
    </row>
    <row r="9" spans="1:27" ht="37.5" hidden="1" customHeight="1" x14ac:dyDescent="0.25">
      <c r="A9" s="253" t="s">
        <v>867</v>
      </c>
      <c r="B9" s="254"/>
      <c r="C9" s="254"/>
      <c r="D9" s="254"/>
      <c r="E9" s="254"/>
      <c r="F9" s="254"/>
      <c r="G9" s="254"/>
      <c r="H9" s="254"/>
      <c r="I9" s="254"/>
      <c r="J9" s="254"/>
      <c r="K9" s="254"/>
      <c r="L9" s="254"/>
      <c r="M9" s="254"/>
      <c r="N9" s="254"/>
      <c r="O9" s="254"/>
      <c r="P9" s="254"/>
      <c r="Q9" s="254"/>
      <c r="R9" s="255"/>
    </row>
    <row r="10" spans="1:27" ht="15.75" hidden="1" customHeight="1" x14ac:dyDescent="0.25">
      <c r="A10" s="257" t="s">
        <v>865</v>
      </c>
      <c r="B10" s="258"/>
      <c r="C10" s="258"/>
      <c r="D10" s="258"/>
      <c r="E10" s="258"/>
      <c r="F10" s="258"/>
      <c r="G10" s="258"/>
      <c r="H10" s="258"/>
      <c r="I10" s="258"/>
      <c r="J10" s="258"/>
      <c r="K10" s="258"/>
      <c r="L10" s="258"/>
      <c r="M10" s="258"/>
      <c r="N10" s="258"/>
      <c r="O10" s="258"/>
      <c r="P10" s="258"/>
      <c r="Q10" s="259"/>
      <c r="R10" s="141"/>
    </row>
    <row r="11" spans="1:27" ht="25.5" customHeight="1" x14ac:dyDescent="0.15">
      <c r="A11" s="225" t="s">
        <v>0</v>
      </c>
      <c r="B11" s="225" t="s">
        <v>404</v>
      </c>
      <c r="C11" s="247" t="s">
        <v>407</v>
      </c>
      <c r="D11" s="248"/>
      <c r="E11" s="247" t="s">
        <v>408</v>
      </c>
      <c r="F11" s="248"/>
      <c r="G11" s="247" t="s">
        <v>750</v>
      </c>
      <c r="H11" s="248"/>
      <c r="I11" s="247" t="s">
        <v>751</v>
      </c>
      <c r="J11" s="248"/>
      <c r="K11" s="247" t="s">
        <v>752</v>
      </c>
      <c r="L11" s="248"/>
      <c r="M11" s="176"/>
      <c r="N11" s="225" t="s">
        <v>753</v>
      </c>
      <c r="O11" s="225" t="s">
        <v>754</v>
      </c>
      <c r="P11" s="247" t="s">
        <v>755</v>
      </c>
      <c r="Q11" s="248"/>
      <c r="R11" s="225" t="s">
        <v>756</v>
      </c>
      <c r="S11" s="118"/>
      <c r="T11" s="119"/>
      <c r="U11" s="118"/>
      <c r="V11" s="118"/>
      <c r="W11" s="118"/>
      <c r="X11" s="118"/>
      <c r="Y11" s="118"/>
      <c r="Z11" s="120"/>
      <c r="AA11" s="121"/>
    </row>
    <row r="12" spans="1:27" ht="12" customHeight="1" x14ac:dyDescent="0.15">
      <c r="A12" s="227"/>
      <c r="B12" s="227"/>
      <c r="C12" s="101" t="s">
        <v>405</v>
      </c>
      <c r="D12" s="148" t="s">
        <v>406</v>
      </c>
      <c r="E12" s="101" t="s">
        <v>405</v>
      </c>
      <c r="F12" s="148" t="s">
        <v>406</v>
      </c>
      <c r="G12" s="101" t="s">
        <v>405</v>
      </c>
      <c r="H12" s="148" t="s">
        <v>406</v>
      </c>
      <c r="I12" s="148" t="s">
        <v>405</v>
      </c>
      <c r="J12" s="148" t="s">
        <v>406</v>
      </c>
      <c r="K12" s="148" t="s">
        <v>405</v>
      </c>
      <c r="L12" s="148" t="s">
        <v>406</v>
      </c>
      <c r="M12" s="161"/>
      <c r="N12" s="227"/>
      <c r="O12" s="227"/>
      <c r="P12" s="148" t="s">
        <v>405</v>
      </c>
      <c r="Q12" s="148" t="s">
        <v>406</v>
      </c>
      <c r="R12" s="227"/>
      <c r="S12" s="118"/>
      <c r="T12" s="119"/>
      <c r="U12" s="118"/>
      <c r="V12" s="118"/>
      <c r="W12" s="118"/>
      <c r="X12" s="118"/>
      <c r="Y12" s="118"/>
      <c r="Z12" s="120"/>
      <c r="AA12" s="121"/>
    </row>
    <row r="13" spans="1:27" ht="11.25" customHeight="1" x14ac:dyDescent="0.15">
      <c r="A13" s="148">
        <v>1</v>
      </c>
      <c r="B13" s="148">
        <v>2</v>
      </c>
      <c r="C13" s="101">
        <v>3</v>
      </c>
      <c r="D13" s="148">
        <v>4</v>
      </c>
      <c r="E13" s="101">
        <v>5</v>
      </c>
      <c r="F13" s="148">
        <v>6</v>
      </c>
      <c r="G13" s="101">
        <v>7</v>
      </c>
      <c r="H13" s="148">
        <v>8</v>
      </c>
      <c r="I13" s="148">
        <v>9</v>
      </c>
      <c r="J13" s="148">
        <v>10</v>
      </c>
      <c r="K13" s="148">
        <v>11</v>
      </c>
      <c r="L13" s="148">
        <v>12</v>
      </c>
      <c r="M13" s="174"/>
      <c r="N13" s="148">
        <v>13</v>
      </c>
      <c r="O13" s="148">
        <v>14</v>
      </c>
      <c r="P13" s="148">
        <v>15</v>
      </c>
      <c r="Q13" s="148">
        <v>16</v>
      </c>
      <c r="R13" s="148">
        <v>17</v>
      </c>
      <c r="S13" s="118"/>
      <c r="T13" s="119"/>
      <c r="U13" s="118"/>
      <c r="V13" s="118"/>
      <c r="W13" s="118"/>
      <c r="X13" s="118"/>
      <c r="Y13" s="118"/>
      <c r="Z13" s="120"/>
      <c r="AA13" s="121"/>
    </row>
    <row r="14" spans="1:27" s="126" customFormat="1" ht="11.25" customHeight="1" x14ac:dyDescent="0.15">
      <c r="A14" s="145"/>
      <c r="B14" s="152" t="s">
        <v>757</v>
      </c>
      <c r="C14" s="147">
        <f>C16+C46+C185+C200+C252+C260</f>
        <v>19440.900000000001</v>
      </c>
      <c r="D14" s="147">
        <f t="shared" ref="C14:L14" si="0">D16+D46+D185+D200+D252+D260</f>
        <v>19440.900000000001</v>
      </c>
      <c r="E14" s="147">
        <f t="shared" si="0"/>
        <v>298323.19999999995</v>
      </c>
      <c r="F14" s="147">
        <f t="shared" si="0"/>
        <v>287315.24</v>
      </c>
      <c r="G14" s="147">
        <f t="shared" si="0"/>
        <v>193639.32</v>
      </c>
      <c r="H14" s="147">
        <f t="shared" si="0"/>
        <v>168120.18399000002</v>
      </c>
      <c r="I14" s="147">
        <f>I16+I46+I185+I200+I252+I260</f>
        <v>10413.540000000001</v>
      </c>
      <c r="J14" s="147">
        <f t="shared" si="0"/>
        <v>10026.040000000001</v>
      </c>
      <c r="K14" s="147">
        <f>K16+K46+K185+K200+K252+K260</f>
        <v>521816.95999999996</v>
      </c>
      <c r="L14" s="147">
        <f>L16+L46+L185+L200+L252+L260</f>
        <v>484902.36398999993</v>
      </c>
      <c r="M14" s="171"/>
      <c r="N14" s="145"/>
      <c r="O14" s="145" t="s">
        <v>710</v>
      </c>
      <c r="P14" s="145" t="s">
        <v>710</v>
      </c>
      <c r="Q14" s="145" t="s">
        <v>710</v>
      </c>
      <c r="R14" s="145" t="s">
        <v>710</v>
      </c>
      <c r="S14" s="122"/>
      <c r="T14" s="123"/>
      <c r="U14" s="122"/>
      <c r="V14" s="122"/>
      <c r="W14" s="122"/>
      <c r="X14" s="122"/>
      <c r="Y14" s="122"/>
      <c r="Z14" s="124"/>
      <c r="AA14" s="125"/>
    </row>
    <row r="15" spans="1:27" s="126" customFormat="1" ht="40.5" customHeight="1" x14ac:dyDescent="0.15">
      <c r="A15" s="145"/>
      <c r="B15" s="152" t="s">
        <v>831</v>
      </c>
      <c r="C15" s="147" t="s">
        <v>710</v>
      </c>
      <c r="D15" s="146" t="s">
        <v>710</v>
      </c>
      <c r="E15" s="147" t="s">
        <v>710</v>
      </c>
      <c r="F15" s="146" t="s">
        <v>710</v>
      </c>
      <c r="G15" s="147" t="s">
        <v>710</v>
      </c>
      <c r="H15" s="146" t="s">
        <v>710</v>
      </c>
      <c r="I15" s="146" t="s">
        <v>710</v>
      </c>
      <c r="J15" s="146" t="s">
        <v>710</v>
      </c>
      <c r="K15" s="146" t="s">
        <v>710</v>
      </c>
      <c r="L15" s="146" t="s">
        <v>710</v>
      </c>
      <c r="M15" s="172"/>
      <c r="N15" s="145" t="s">
        <v>710</v>
      </c>
      <c r="O15" s="148" t="s">
        <v>818</v>
      </c>
      <c r="P15" s="145">
        <v>10</v>
      </c>
      <c r="Q15" s="145">
        <v>10</v>
      </c>
      <c r="R15" s="145"/>
      <c r="S15" s="122"/>
      <c r="T15" s="123"/>
      <c r="U15" s="122"/>
      <c r="V15" s="122"/>
      <c r="W15" s="122"/>
      <c r="X15" s="122"/>
      <c r="Y15" s="122"/>
      <c r="Z15" s="124"/>
      <c r="AA15" s="125"/>
    </row>
    <row r="16" spans="1:27" s="126" customFormat="1" ht="11.25" customHeight="1" x14ac:dyDescent="0.15">
      <c r="A16" s="145">
        <v>1</v>
      </c>
      <c r="B16" s="152" t="s">
        <v>759</v>
      </c>
      <c r="C16" s="147">
        <f>C18+C23</f>
        <v>0</v>
      </c>
      <c r="D16" s="146">
        <f>D18+D23+D26+D31+D38+D41</f>
        <v>0</v>
      </c>
      <c r="E16" s="146">
        <f>E18+E23+E26+E31+E38+E41</f>
        <v>63489.3</v>
      </c>
      <c r="F16" s="160">
        <f t="shared" ref="E16:L16" si="1">F18+F23+F26+F31+F38+F41</f>
        <v>61656.4</v>
      </c>
      <c r="G16" s="160">
        <f>G18+G23+G26+G31+G38+G41</f>
        <v>7405.42</v>
      </c>
      <c r="H16" s="160">
        <f>H18+H23+H26+H31+H38+H41</f>
        <v>2646.0839900000001</v>
      </c>
      <c r="I16" s="160">
        <f>I18+I23+I26+I31+I38+I41</f>
        <v>0</v>
      </c>
      <c r="J16" s="160">
        <f>J18+J23+J26+J31+J38+J41</f>
        <v>0</v>
      </c>
      <c r="K16" s="160">
        <f>K18+K23+K26+K31+K38+K41</f>
        <v>70894.720000000001</v>
      </c>
      <c r="L16" s="160">
        <f>L18+L23+L26+L31+L38+L41</f>
        <v>64302.483990000001</v>
      </c>
      <c r="M16" s="172">
        <f>L16-K16</f>
        <v>-6592.2360100000005</v>
      </c>
      <c r="N16" s="145"/>
      <c r="O16" s="145"/>
      <c r="P16" s="145"/>
      <c r="Q16" s="145"/>
      <c r="R16" s="145"/>
      <c r="S16" s="122"/>
      <c r="T16" s="123"/>
      <c r="U16" s="122"/>
      <c r="V16" s="122"/>
      <c r="W16" s="122"/>
      <c r="X16" s="122"/>
      <c r="Y16" s="122"/>
      <c r="Z16" s="124"/>
      <c r="AA16" s="125"/>
    </row>
    <row r="17" spans="1:27" s="126" customFormat="1" ht="33" customHeight="1" x14ac:dyDescent="0.15">
      <c r="A17" s="145"/>
      <c r="B17" s="152" t="s">
        <v>832</v>
      </c>
      <c r="C17" s="147" t="s">
        <v>710</v>
      </c>
      <c r="D17" s="146" t="s">
        <v>710</v>
      </c>
      <c r="E17" s="147" t="s">
        <v>710</v>
      </c>
      <c r="F17" s="146" t="s">
        <v>710</v>
      </c>
      <c r="G17" s="147" t="s">
        <v>710</v>
      </c>
      <c r="H17" s="146" t="s">
        <v>710</v>
      </c>
      <c r="I17" s="146" t="s">
        <v>710</v>
      </c>
      <c r="J17" s="146" t="s">
        <v>710</v>
      </c>
      <c r="K17" s="146" t="s">
        <v>710</v>
      </c>
      <c r="L17" s="146" t="s">
        <v>710</v>
      </c>
      <c r="M17" s="172"/>
      <c r="N17" s="145" t="s">
        <v>710</v>
      </c>
      <c r="O17" s="145" t="s">
        <v>819</v>
      </c>
      <c r="P17" s="145">
        <v>34.14</v>
      </c>
      <c r="Q17" s="145">
        <f>P17</f>
        <v>34.14</v>
      </c>
      <c r="R17" s="145"/>
      <c r="S17" s="122"/>
      <c r="T17" s="123"/>
      <c r="U17" s="122"/>
      <c r="V17" s="122"/>
      <c r="W17" s="122"/>
      <c r="X17" s="122"/>
      <c r="Y17" s="122"/>
      <c r="Z17" s="124"/>
      <c r="AA17" s="125"/>
    </row>
    <row r="18" spans="1:27" s="126" customFormat="1" ht="53.25" customHeight="1" x14ac:dyDescent="0.15">
      <c r="A18" s="241" t="s">
        <v>17</v>
      </c>
      <c r="B18" s="220" t="s">
        <v>761</v>
      </c>
      <c r="C18" s="218">
        <f>C21</f>
        <v>0</v>
      </c>
      <c r="D18" s="216">
        <f t="shared" ref="D18:K18" si="2">D21</f>
        <v>0</v>
      </c>
      <c r="E18" s="218">
        <f t="shared" si="2"/>
        <v>53028.3</v>
      </c>
      <c r="F18" s="216">
        <f t="shared" si="2"/>
        <v>52456.4</v>
      </c>
      <c r="G18" s="218">
        <f t="shared" si="2"/>
        <v>2476.12</v>
      </c>
      <c r="H18" s="216">
        <f>H21</f>
        <v>1791.8339900000001</v>
      </c>
      <c r="I18" s="216">
        <f t="shared" si="2"/>
        <v>0</v>
      </c>
      <c r="J18" s="216">
        <f t="shared" si="2"/>
        <v>0</v>
      </c>
      <c r="K18" s="216">
        <f t="shared" si="2"/>
        <v>55504.420000000006</v>
      </c>
      <c r="L18" s="216">
        <f>L21</f>
        <v>54248.233990000001</v>
      </c>
      <c r="M18" s="177">
        <f>L18+K18</f>
        <v>109752.65399000001</v>
      </c>
      <c r="N18" s="220" t="str">
        <f>N21</f>
        <v>Оплата произвелась по факту выполненных работ</v>
      </c>
      <c r="O18" s="145" t="s">
        <v>690</v>
      </c>
      <c r="P18" s="145">
        <f>P21</f>
        <v>34.9</v>
      </c>
      <c r="Q18" s="145">
        <f>Q21</f>
        <v>34.9</v>
      </c>
      <c r="R18" s="145"/>
      <c r="S18" s="122"/>
      <c r="T18" s="127"/>
      <c r="U18" s="122"/>
      <c r="V18" s="122"/>
      <c r="W18" s="122"/>
      <c r="X18" s="122"/>
      <c r="Y18" s="122"/>
      <c r="Z18" s="124"/>
      <c r="AA18" s="125"/>
    </row>
    <row r="19" spans="1:27" s="126" customFormat="1" ht="53.25" customHeight="1" x14ac:dyDescent="0.15">
      <c r="A19" s="242"/>
      <c r="B19" s="222"/>
      <c r="C19" s="223"/>
      <c r="D19" s="224"/>
      <c r="E19" s="223"/>
      <c r="F19" s="224"/>
      <c r="G19" s="223"/>
      <c r="H19" s="224"/>
      <c r="I19" s="224"/>
      <c r="J19" s="224"/>
      <c r="K19" s="224"/>
      <c r="L19" s="224"/>
      <c r="M19" s="170"/>
      <c r="N19" s="222"/>
      <c r="O19" s="145" t="s">
        <v>919</v>
      </c>
      <c r="P19" s="145">
        <f>P22</f>
        <v>445</v>
      </c>
      <c r="Q19" s="145">
        <f>Q22</f>
        <v>445</v>
      </c>
      <c r="R19" s="145"/>
      <c r="S19" s="122"/>
      <c r="T19" s="127"/>
      <c r="U19" s="122"/>
      <c r="V19" s="122"/>
      <c r="W19" s="122"/>
      <c r="X19" s="122"/>
      <c r="Y19" s="122"/>
      <c r="Z19" s="124"/>
      <c r="AA19" s="125"/>
    </row>
    <row r="20" spans="1:27" ht="10.5" customHeight="1" x14ac:dyDescent="0.25">
      <c r="A20" s="148"/>
      <c r="B20" s="102" t="s">
        <v>765</v>
      </c>
      <c r="C20" s="150"/>
      <c r="D20" s="149"/>
      <c r="E20" s="150"/>
      <c r="F20" s="149"/>
      <c r="G20" s="150"/>
      <c r="H20" s="149"/>
      <c r="I20" s="149"/>
      <c r="J20" s="149"/>
      <c r="K20" s="149"/>
      <c r="L20" s="149"/>
      <c r="M20" s="173"/>
      <c r="N20" s="148"/>
      <c r="O20" s="148"/>
      <c r="P20" s="148"/>
      <c r="Q20" s="148"/>
      <c r="R20" s="148"/>
      <c r="S20" s="118"/>
      <c r="U20" s="118"/>
      <c r="V20" s="118"/>
      <c r="W20" s="118"/>
      <c r="X20" s="118"/>
      <c r="Y20" s="118"/>
      <c r="Z20" s="120"/>
      <c r="AA20" s="121"/>
    </row>
    <row r="21" spans="1:27" ht="52.5" customHeight="1" x14ac:dyDescent="0.15">
      <c r="A21" s="225" t="s">
        <v>762</v>
      </c>
      <c r="B21" s="225" t="s">
        <v>763</v>
      </c>
      <c r="C21" s="228">
        <v>0</v>
      </c>
      <c r="D21" s="231">
        <v>0</v>
      </c>
      <c r="E21" s="228">
        <v>53028.3</v>
      </c>
      <c r="F21" s="231">
        <v>52456.4</v>
      </c>
      <c r="G21" s="228">
        <v>2476.12</v>
      </c>
      <c r="H21" s="228">
        <f>786.78348+500+505.05051</f>
        <v>1791.8339900000001</v>
      </c>
      <c r="I21" s="231">
        <v>0</v>
      </c>
      <c r="J21" s="231">
        <v>0</v>
      </c>
      <c r="K21" s="231">
        <f>C21+E21+G21+I21</f>
        <v>55504.420000000006</v>
      </c>
      <c r="L21" s="231">
        <f>D21+F21+H21+J21</f>
        <v>54248.233990000001</v>
      </c>
      <c r="M21" s="162">
        <f>L21-K21</f>
        <v>-1256.1860100000049</v>
      </c>
      <c r="N21" s="220" t="s">
        <v>952</v>
      </c>
      <c r="O21" s="148" t="s">
        <v>690</v>
      </c>
      <c r="P21" s="148">
        <v>34.9</v>
      </c>
      <c r="Q21" s="148">
        <v>34.9</v>
      </c>
      <c r="R21" s="148"/>
      <c r="S21" s="118"/>
      <c r="T21" s="119"/>
      <c r="U21" s="118"/>
      <c r="W21" s="118"/>
      <c r="X21" s="118"/>
      <c r="Y21" s="118"/>
      <c r="Z21" s="120"/>
      <c r="AA21" s="121"/>
    </row>
    <row r="22" spans="1:27" ht="52.5" customHeight="1" x14ac:dyDescent="0.15">
      <c r="A22" s="227"/>
      <c r="B22" s="227"/>
      <c r="C22" s="230"/>
      <c r="D22" s="233"/>
      <c r="E22" s="230"/>
      <c r="F22" s="233"/>
      <c r="G22" s="230"/>
      <c r="H22" s="230"/>
      <c r="I22" s="233"/>
      <c r="J22" s="233"/>
      <c r="K22" s="233"/>
      <c r="L22" s="233"/>
      <c r="M22" s="164"/>
      <c r="N22" s="222"/>
      <c r="O22" s="148" t="s">
        <v>919</v>
      </c>
      <c r="P22" s="148">
        <v>445</v>
      </c>
      <c r="Q22" s="148">
        <v>445</v>
      </c>
      <c r="R22" s="148"/>
      <c r="S22" s="118"/>
      <c r="T22" s="119"/>
      <c r="U22" s="118"/>
      <c r="W22" s="118"/>
      <c r="X22" s="118"/>
      <c r="Y22" s="118"/>
      <c r="Z22" s="120"/>
      <c r="AA22" s="121"/>
    </row>
    <row r="23" spans="1:27" s="126" customFormat="1" ht="52.15" customHeight="1" x14ac:dyDescent="0.15">
      <c r="A23" s="145" t="s">
        <v>20</v>
      </c>
      <c r="B23" s="103" t="s">
        <v>787</v>
      </c>
      <c r="C23" s="147">
        <f>C25</f>
        <v>0</v>
      </c>
      <c r="D23" s="146">
        <f t="shared" ref="D23:J23" si="3">D25</f>
        <v>0</v>
      </c>
      <c r="E23" s="147">
        <f t="shared" si="3"/>
        <v>1261</v>
      </c>
      <c r="F23" s="146">
        <f t="shared" si="3"/>
        <v>0</v>
      </c>
      <c r="G23" s="147">
        <f t="shared" si="3"/>
        <v>3812.8</v>
      </c>
      <c r="H23" s="146">
        <f t="shared" si="3"/>
        <v>0</v>
      </c>
      <c r="I23" s="146">
        <f t="shared" si="3"/>
        <v>0</v>
      </c>
      <c r="J23" s="146">
        <f t="shared" si="3"/>
        <v>0</v>
      </c>
      <c r="K23" s="146">
        <f t="shared" ref="K23" si="4">C23+E23+G23+I23</f>
        <v>5073.8</v>
      </c>
      <c r="L23" s="146">
        <f>D23+F23+H23+J23</f>
        <v>0</v>
      </c>
      <c r="M23" s="175">
        <f>L23-K23</f>
        <v>-5073.8</v>
      </c>
      <c r="N23" s="145" t="s">
        <v>951</v>
      </c>
      <c r="O23" s="103" t="s">
        <v>27</v>
      </c>
      <c r="P23" s="145">
        <v>1</v>
      </c>
      <c r="Q23" s="145">
        <v>1</v>
      </c>
      <c r="R23" s="145"/>
      <c r="S23" s="122"/>
      <c r="T23" s="123"/>
      <c r="U23" s="122"/>
      <c r="V23" s="122"/>
      <c r="W23" s="122"/>
      <c r="X23" s="122"/>
      <c r="Y23" s="122"/>
      <c r="Z23" s="124"/>
      <c r="AA23" s="125"/>
    </row>
    <row r="24" spans="1:27" ht="10.5" customHeight="1" x14ac:dyDescent="0.15">
      <c r="A24" s="148"/>
      <c r="B24" s="102" t="s">
        <v>765</v>
      </c>
      <c r="C24" s="150"/>
      <c r="D24" s="149"/>
      <c r="E24" s="150"/>
      <c r="F24" s="149"/>
      <c r="G24" s="150"/>
      <c r="H24" s="149"/>
      <c r="I24" s="149"/>
      <c r="J24" s="149"/>
      <c r="K24" s="149"/>
      <c r="L24" s="149"/>
      <c r="M24" s="173"/>
      <c r="N24" s="148"/>
      <c r="O24" s="148"/>
      <c r="P24" s="148"/>
      <c r="Q24" s="148"/>
      <c r="R24" s="148"/>
      <c r="S24" s="118"/>
      <c r="T24" s="119"/>
      <c r="U24" s="118"/>
      <c r="V24" s="118"/>
      <c r="W24" s="118"/>
      <c r="X24" s="118"/>
      <c r="Y24" s="118"/>
      <c r="Z24" s="120"/>
      <c r="AA24" s="121"/>
    </row>
    <row r="25" spans="1:27" ht="55.5" customHeight="1" x14ac:dyDescent="0.15">
      <c r="A25" s="148" t="s">
        <v>34</v>
      </c>
      <c r="B25" s="102" t="s">
        <v>786</v>
      </c>
      <c r="C25" s="150">
        <v>0</v>
      </c>
      <c r="D25" s="149">
        <v>0</v>
      </c>
      <c r="E25" s="150">
        <v>1261</v>
      </c>
      <c r="F25" s="149">
        <v>0</v>
      </c>
      <c r="G25" s="150">
        <v>3812.8</v>
      </c>
      <c r="H25" s="149">
        <v>0</v>
      </c>
      <c r="I25" s="149">
        <v>0</v>
      </c>
      <c r="J25" s="149">
        <v>0</v>
      </c>
      <c r="K25" s="149">
        <f>C25+E25+G25+I25</f>
        <v>5073.8</v>
      </c>
      <c r="L25" s="149">
        <f>D25+F25+H25+J25</f>
        <v>0</v>
      </c>
      <c r="M25" s="173"/>
      <c r="N25" s="148" t="s">
        <v>951</v>
      </c>
      <c r="O25" s="148" t="s">
        <v>27</v>
      </c>
      <c r="P25" s="148">
        <v>1</v>
      </c>
      <c r="Q25" s="148">
        <v>1</v>
      </c>
      <c r="R25" s="148"/>
      <c r="S25" s="118"/>
      <c r="T25" s="119"/>
      <c r="U25" s="118"/>
      <c r="V25" s="118"/>
      <c r="W25" s="118"/>
      <c r="X25" s="118"/>
      <c r="Y25" s="118"/>
      <c r="Z25" s="120"/>
      <c r="AA25" s="121"/>
    </row>
    <row r="26" spans="1:27" s="126" customFormat="1" ht="37.9" customHeight="1" x14ac:dyDescent="0.15">
      <c r="A26" s="234" t="s">
        <v>790</v>
      </c>
      <c r="B26" s="244" t="s">
        <v>788</v>
      </c>
      <c r="C26" s="235">
        <f t="shared" ref="C26:F26" si="5">C29</f>
        <v>0</v>
      </c>
      <c r="D26" s="215">
        <f t="shared" si="5"/>
        <v>0</v>
      </c>
      <c r="E26" s="235">
        <f t="shared" si="5"/>
        <v>0</v>
      </c>
      <c r="F26" s="215">
        <f t="shared" si="5"/>
        <v>0</v>
      </c>
      <c r="G26" s="235">
        <f>G29</f>
        <v>16.5</v>
      </c>
      <c r="H26" s="215">
        <f>H29</f>
        <v>16.5</v>
      </c>
      <c r="I26" s="215">
        <f t="shared" ref="I26:L26" si="6">I29</f>
        <v>0</v>
      </c>
      <c r="J26" s="215">
        <f t="shared" si="6"/>
        <v>0</v>
      </c>
      <c r="K26" s="215">
        <f t="shared" si="6"/>
        <v>16.5</v>
      </c>
      <c r="L26" s="215">
        <f t="shared" si="6"/>
        <v>16.5</v>
      </c>
      <c r="M26" s="172"/>
      <c r="N26" s="234"/>
      <c r="O26" s="145" t="s">
        <v>257</v>
      </c>
      <c r="P26" s="145">
        <f>P29</f>
        <v>0</v>
      </c>
      <c r="Q26" s="145">
        <f>Q29</f>
        <v>0</v>
      </c>
      <c r="R26" s="220" t="s">
        <v>1031</v>
      </c>
      <c r="S26" s="122"/>
      <c r="T26" s="123"/>
      <c r="U26" s="122"/>
      <c r="V26" s="122"/>
      <c r="W26" s="122"/>
      <c r="X26" s="122"/>
      <c r="Y26" s="122"/>
      <c r="Z26" s="124"/>
      <c r="AA26" s="125"/>
    </row>
    <row r="27" spans="1:27" s="126" customFormat="1" ht="37.9" customHeight="1" x14ac:dyDescent="0.15">
      <c r="A27" s="234"/>
      <c r="B27" s="244"/>
      <c r="C27" s="235"/>
      <c r="D27" s="215"/>
      <c r="E27" s="235"/>
      <c r="F27" s="215"/>
      <c r="G27" s="235"/>
      <c r="H27" s="215"/>
      <c r="I27" s="215"/>
      <c r="J27" s="215"/>
      <c r="K27" s="215"/>
      <c r="L27" s="215"/>
      <c r="M27" s="172"/>
      <c r="N27" s="234"/>
      <c r="O27" s="145" t="s">
        <v>698</v>
      </c>
      <c r="P27" s="145">
        <f>P30</f>
        <v>0</v>
      </c>
      <c r="Q27" s="145">
        <f>Q30</f>
        <v>0</v>
      </c>
      <c r="R27" s="222"/>
      <c r="S27" s="122"/>
      <c r="T27" s="123"/>
      <c r="U27" s="122"/>
      <c r="V27" s="122"/>
      <c r="W27" s="122"/>
      <c r="X27" s="122"/>
      <c r="Y27" s="122"/>
      <c r="Z27" s="124"/>
      <c r="AA27" s="125"/>
    </row>
    <row r="28" spans="1:27" ht="10.5" customHeight="1" x14ac:dyDescent="0.15">
      <c r="A28" s="148"/>
      <c r="B28" s="154" t="s">
        <v>765</v>
      </c>
      <c r="C28" s="150"/>
      <c r="D28" s="149"/>
      <c r="E28" s="150"/>
      <c r="F28" s="149"/>
      <c r="G28" s="150"/>
      <c r="H28" s="149"/>
      <c r="I28" s="149"/>
      <c r="J28" s="149"/>
      <c r="K28" s="149"/>
      <c r="L28" s="149"/>
      <c r="M28" s="173"/>
      <c r="N28" s="148"/>
      <c r="O28" s="148"/>
      <c r="P28" s="148"/>
      <c r="Q28" s="148"/>
      <c r="R28" s="148"/>
      <c r="S28" s="118"/>
      <c r="T28" s="119"/>
      <c r="U28" s="118"/>
      <c r="V28" s="118"/>
      <c r="W28" s="118"/>
      <c r="X28" s="118"/>
      <c r="Y28" s="118"/>
      <c r="Z28" s="120"/>
      <c r="AA28" s="121"/>
    </row>
    <row r="29" spans="1:27" ht="57" customHeight="1" x14ac:dyDescent="0.15">
      <c r="A29" s="237" t="s">
        <v>791</v>
      </c>
      <c r="B29" s="246" t="s">
        <v>766</v>
      </c>
      <c r="C29" s="243">
        <v>0</v>
      </c>
      <c r="D29" s="236">
        <v>0</v>
      </c>
      <c r="E29" s="243">
        <v>0</v>
      </c>
      <c r="F29" s="236">
        <v>0</v>
      </c>
      <c r="G29" s="243">
        <v>16.5</v>
      </c>
      <c r="H29" s="236">
        <v>16.5</v>
      </c>
      <c r="I29" s="236">
        <v>0</v>
      </c>
      <c r="J29" s="236">
        <v>0</v>
      </c>
      <c r="K29" s="236">
        <f t="shared" ref="K29" si="7">C29+E29+G29+I29</f>
        <v>16.5</v>
      </c>
      <c r="L29" s="236">
        <f>D29+F29+H29+J29</f>
        <v>16.5</v>
      </c>
      <c r="M29" s="173"/>
      <c r="N29" s="237"/>
      <c r="O29" s="148" t="s">
        <v>257</v>
      </c>
      <c r="P29" s="148">
        <v>0</v>
      </c>
      <c r="Q29" s="148">
        <v>0</v>
      </c>
      <c r="R29" s="225" t="s">
        <v>1031</v>
      </c>
      <c r="S29" s="118"/>
      <c r="T29" s="119"/>
      <c r="U29" s="118"/>
      <c r="V29" s="118"/>
      <c r="W29" s="118"/>
      <c r="X29" s="118"/>
      <c r="Y29" s="118"/>
      <c r="Z29" s="120"/>
      <c r="AA29" s="121"/>
    </row>
    <row r="30" spans="1:27" ht="47.25" customHeight="1" x14ac:dyDescent="0.15">
      <c r="A30" s="237"/>
      <c r="B30" s="246"/>
      <c r="C30" s="243"/>
      <c r="D30" s="236"/>
      <c r="E30" s="243"/>
      <c r="F30" s="236"/>
      <c r="G30" s="243"/>
      <c r="H30" s="236"/>
      <c r="I30" s="236"/>
      <c r="J30" s="236"/>
      <c r="K30" s="236"/>
      <c r="L30" s="236"/>
      <c r="M30" s="173"/>
      <c r="N30" s="237"/>
      <c r="O30" s="148" t="s">
        <v>698</v>
      </c>
      <c r="P30" s="148">
        <v>0</v>
      </c>
      <c r="Q30" s="148">
        <v>0</v>
      </c>
      <c r="R30" s="227"/>
      <c r="S30" s="118"/>
      <c r="T30" s="119"/>
      <c r="U30" s="118"/>
      <c r="V30" s="118"/>
      <c r="W30" s="118"/>
      <c r="X30" s="118"/>
      <c r="Y30" s="118"/>
      <c r="Z30" s="120"/>
      <c r="AA30" s="121"/>
    </row>
    <row r="31" spans="1:27" s="126" customFormat="1" ht="21" customHeight="1" x14ac:dyDescent="0.15">
      <c r="A31" s="249" t="s">
        <v>813</v>
      </c>
      <c r="B31" s="244" t="s">
        <v>793</v>
      </c>
      <c r="C31" s="235">
        <f t="shared" ref="C31" si="8">C35</f>
        <v>0</v>
      </c>
      <c r="D31" s="215">
        <f t="shared" ref="D31:L31" si="9">D35</f>
        <v>0</v>
      </c>
      <c r="E31" s="235">
        <f t="shared" si="9"/>
        <v>0</v>
      </c>
      <c r="F31" s="215">
        <f t="shared" si="9"/>
        <v>0</v>
      </c>
      <c r="G31" s="235">
        <f t="shared" si="9"/>
        <v>500</v>
      </c>
      <c r="H31" s="215">
        <f t="shared" si="9"/>
        <v>237.75</v>
      </c>
      <c r="I31" s="215">
        <f t="shared" si="9"/>
        <v>0</v>
      </c>
      <c r="J31" s="215">
        <f t="shared" si="9"/>
        <v>0</v>
      </c>
      <c r="K31" s="215">
        <f t="shared" si="9"/>
        <v>500</v>
      </c>
      <c r="L31" s="215">
        <f t="shared" si="9"/>
        <v>237.75</v>
      </c>
      <c r="M31" s="172"/>
      <c r="N31" s="234" t="s">
        <v>951</v>
      </c>
      <c r="O31" s="103" t="s">
        <v>700</v>
      </c>
      <c r="P31" s="145">
        <f>P35</f>
        <v>20.51</v>
      </c>
      <c r="Q31" s="145">
        <f>Q35</f>
        <v>20.51</v>
      </c>
      <c r="R31" s="145"/>
      <c r="S31" s="122"/>
      <c r="T31" s="123"/>
      <c r="U31" s="122"/>
      <c r="V31" s="122"/>
      <c r="W31" s="122"/>
      <c r="X31" s="122"/>
      <c r="Y31" s="122"/>
      <c r="Z31" s="124"/>
      <c r="AA31" s="125"/>
    </row>
    <row r="32" spans="1:27" s="126" customFormat="1" ht="19.5" customHeight="1" x14ac:dyDescent="0.15">
      <c r="A32" s="249"/>
      <c r="B32" s="244"/>
      <c r="C32" s="235"/>
      <c r="D32" s="215"/>
      <c r="E32" s="235"/>
      <c r="F32" s="215"/>
      <c r="G32" s="235"/>
      <c r="H32" s="215"/>
      <c r="I32" s="215"/>
      <c r="J32" s="215"/>
      <c r="K32" s="215"/>
      <c r="L32" s="215"/>
      <c r="M32" s="172">
        <f>L31-K31</f>
        <v>-262.25</v>
      </c>
      <c r="N32" s="234"/>
      <c r="O32" s="103" t="s">
        <v>701</v>
      </c>
      <c r="P32" s="145">
        <f t="shared" ref="P32:Q33" si="10">P36</f>
        <v>0</v>
      </c>
      <c r="Q32" s="145">
        <f t="shared" si="10"/>
        <v>0</v>
      </c>
      <c r="R32" s="145"/>
      <c r="S32" s="122"/>
      <c r="T32" s="123"/>
      <c r="U32" s="122"/>
      <c r="V32" s="122"/>
      <c r="W32" s="122"/>
      <c r="X32" s="122"/>
      <c r="Y32" s="122"/>
      <c r="Z32" s="124"/>
      <c r="AA32" s="125"/>
    </row>
    <row r="33" spans="1:27" s="126" customFormat="1" ht="16.5" customHeight="1" x14ac:dyDescent="0.15">
      <c r="A33" s="249"/>
      <c r="B33" s="244"/>
      <c r="C33" s="235"/>
      <c r="D33" s="215"/>
      <c r="E33" s="235"/>
      <c r="F33" s="215"/>
      <c r="G33" s="235"/>
      <c r="H33" s="215"/>
      <c r="I33" s="215"/>
      <c r="J33" s="215"/>
      <c r="K33" s="215"/>
      <c r="L33" s="215"/>
      <c r="M33" s="172"/>
      <c r="N33" s="234"/>
      <c r="O33" s="103" t="s">
        <v>702</v>
      </c>
      <c r="P33" s="145">
        <f t="shared" si="10"/>
        <v>0</v>
      </c>
      <c r="Q33" s="145">
        <f t="shared" si="10"/>
        <v>0</v>
      </c>
      <c r="R33" s="145"/>
      <c r="S33" s="122"/>
      <c r="T33" s="123"/>
      <c r="U33" s="122"/>
      <c r="V33" s="122"/>
      <c r="W33" s="122"/>
      <c r="X33" s="122"/>
      <c r="Y33" s="122"/>
      <c r="Z33" s="124"/>
      <c r="AA33" s="125"/>
    </row>
    <row r="34" spans="1:27" s="126" customFormat="1" ht="11.25" customHeight="1" x14ac:dyDescent="0.15">
      <c r="A34" s="131"/>
      <c r="B34" s="154" t="s">
        <v>765</v>
      </c>
      <c r="C34" s="147"/>
      <c r="D34" s="146"/>
      <c r="E34" s="147"/>
      <c r="F34" s="146"/>
      <c r="G34" s="147"/>
      <c r="H34" s="146"/>
      <c r="I34" s="146"/>
      <c r="J34" s="146"/>
      <c r="K34" s="146"/>
      <c r="L34" s="146"/>
      <c r="M34" s="172"/>
      <c r="N34" s="145"/>
      <c r="O34" s="145"/>
      <c r="P34" s="145"/>
      <c r="Q34" s="145"/>
      <c r="R34" s="145"/>
      <c r="S34" s="122"/>
      <c r="T34" s="123"/>
      <c r="U34" s="122"/>
      <c r="V34" s="122"/>
      <c r="W34" s="122"/>
      <c r="X34" s="122"/>
      <c r="Y34" s="122"/>
      <c r="Z34" s="124"/>
      <c r="AA34" s="125"/>
    </row>
    <row r="35" spans="1:27" s="126" customFormat="1" ht="22.5" customHeight="1" x14ac:dyDescent="0.15">
      <c r="A35" s="234" t="s">
        <v>792</v>
      </c>
      <c r="B35" s="237" t="s">
        <v>767</v>
      </c>
      <c r="C35" s="235">
        <v>0</v>
      </c>
      <c r="D35" s="215">
        <v>0</v>
      </c>
      <c r="E35" s="235">
        <v>0</v>
      </c>
      <c r="F35" s="215">
        <v>0</v>
      </c>
      <c r="G35" s="243">
        <v>500</v>
      </c>
      <c r="H35" s="236">
        <v>237.75</v>
      </c>
      <c r="I35" s="236">
        <v>0</v>
      </c>
      <c r="J35" s="236">
        <v>0</v>
      </c>
      <c r="K35" s="236">
        <f t="shared" ref="K35" si="11">C35+E35+G35+I35</f>
        <v>500</v>
      </c>
      <c r="L35" s="236">
        <f>D35+F35+H35+J35</f>
        <v>237.75</v>
      </c>
      <c r="M35" s="178">
        <f>L35-K35</f>
        <v>-262.25</v>
      </c>
      <c r="N35" s="234" t="s">
        <v>951</v>
      </c>
      <c r="O35" s="102" t="s">
        <v>700</v>
      </c>
      <c r="P35" s="104">
        <v>20.51</v>
      </c>
      <c r="Q35" s="145">
        <f>P35</f>
        <v>20.51</v>
      </c>
      <c r="R35" s="148"/>
      <c r="S35" s="122"/>
      <c r="T35" s="123"/>
      <c r="U35" s="122"/>
      <c r="V35" s="122"/>
      <c r="W35" s="122"/>
      <c r="X35" s="122"/>
      <c r="Y35" s="122"/>
      <c r="Z35" s="124"/>
      <c r="AA35" s="125"/>
    </row>
    <row r="36" spans="1:27" s="126" customFormat="1" ht="15" customHeight="1" x14ac:dyDescent="0.15">
      <c r="A36" s="234"/>
      <c r="B36" s="237"/>
      <c r="C36" s="235"/>
      <c r="D36" s="215"/>
      <c r="E36" s="235"/>
      <c r="F36" s="215"/>
      <c r="G36" s="243"/>
      <c r="H36" s="236"/>
      <c r="I36" s="236"/>
      <c r="J36" s="236"/>
      <c r="K36" s="236"/>
      <c r="L36" s="236"/>
      <c r="M36" s="173"/>
      <c r="N36" s="234"/>
      <c r="O36" s="102" t="s">
        <v>701</v>
      </c>
      <c r="P36" s="104">
        <v>0</v>
      </c>
      <c r="Q36" s="145">
        <f t="shared" ref="Q36:Q37" si="12">P36</f>
        <v>0</v>
      </c>
      <c r="R36" s="145"/>
      <c r="S36" s="122"/>
      <c r="T36" s="123"/>
      <c r="U36" s="122"/>
      <c r="V36" s="122"/>
      <c r="W36" s="122"/>
      <c r="X36" s="122"/>
      <c r="Y36" s="122"/>
      <c r="Z36" s="124"/>
      <c r="AA36" s="125"/>
    </row>
    <row r="37" spans="1:27" s="126" customFormat="1" ht="15" customHeight="1" x14ac:dyDescent="0.15">
      <c r="A37" s="234"/>
      <c r="B37" s="237"/>
      <c r="C37" s="235"/>
      <c r="D37" s="215"/>
      <c r="E37" s="235"/>
      <c r="F37" s="215"/>
      <c r="G37" s="243"/>
      <c r="H37" s="236"/>
      <c r="I37" s="236"/>
      <c r="J37" s="236"/>
      <c r="K37" s="236"/>
      <c r="L37" s="236"/>
      <c r="M37" s="173"/>
      <c r="N37" s="234"/>
      <c r="O37" s="102" t="s">
        <v>702</v>
      </c>
      <c r="P37" s="104">
        <v>0</v>
      </c>
      <c r="Q37" s="145">
        <f t="shared" si="12"/>
        <v>0</v>
      </c>
      <c r="R37" s="145"/>
      <c r="S37" s="122"/>
      <c r="T37" s="123"/>
      <c r="U37" s="122"/>
      <c r="V37" s="122"/>
      <c r="W37" s="122"/>
      <c r="X37" s="122"/>
      <c r="Y37" s="122"/>
      <c r="Z37" s="124"/>
      <c r="AA37" s="125"/>
    </row>
    <row r="38" spans="1:27" s="126" customFormat="1" ht="44.25" customHeight="1" x14ac:dyDescent="0.15">
      <c r="A38" s="145" t="s">
        <v>794</v>
      </c>
      <c r="B38" s="103" t="s">
        <v>795</v>
      </c>
      <c r="C38" s="147">
        <f t="shared" ref="C38:D38" si="13">C40</f>
        <v>0</v>
      </c>
      <c r="D38" s="146">
        <f t="shared" si="13"/>
        <v>0</v>
      </c>
      <c r="E38" s="147">
        <f>E40</f>
        <v>9200</v>
      </c>
      <c r="F38" s="146">
        <f t="shared" ref="F38:Q38" si="14">F40</f>
        <v>9200</v>
      </c>
      <c r="G38" s="147">
        <f t="shared" si="14"/>
        <v>100</v>
      </c>
      <c r="H38" s="146">
        <f t="shared" si="14"/>
        <v>100</v>
      </c>
      <c r="I38" s="146">
        <f t="shared" si="14"/>
        <v>0</v>
      </c>
      <c r="J38" s="146">
        <f t="shared" si="14"/>
        <v>0</v>
      </c>
      <c r="K38" s="146">
        <f t="shared" si="14"/>
        <v>9300</v>
      </c>
      <c r="L38" s="146">
        <f t="shared" si="14"/>
        <v>9300</v>
      </c>
      <c r="M38" s="172"/>
      <c r="N38" s="145"/>
      <c r="O38" s="145" t="str">
        <f t="shared" si="14"/>
        <v>Количество приобретённых объектов в муниципальную собственность, усл. ед.</v>
      </c>
      <c r="P38" s="145">
        <f t="shared" si="14"/>
        <v>1</v>
      </c>
      <c r="Q38" s="145">
        <f t="shared" si="14"/>
        <v>1</v>
      </c>
      <c r="R38" s="145"/>
      <c r="S38" s="122"/>
      <c r="T38" s="123"/>
      <c r="U38" s="122"/>
      <c r="V38" s="122"/>
      <c r="W38" s="122"/>
      <c r="X38" s="122"/>
      <c r="Y38" s="122"/>
      <c r="Z38" s="124"/>
      <c r="AA38" s="125"/>
    </row>
    <row r="39" spans="1:27" s="126" customFormat="1" ht="11.25" customHeight="1" x14ac:dyDescent="0.15">
      <c r="A39" s="145"/>
      <c r="B39" s="154" t="s">
        <v>765</v>
      </c>
      <c r="C39" s="147"/>
      <c r="D39" s="146"/>
      <c r="E39" s="147"/>
      <c r="F39" s="146"/>
      <c r="G39" s="147"/>
      <c r="H39" s="146"/>
      <c r="I39" s="146"/>
      <c r="J39" s="146"/>
      <c r="K39" s="146"/>
      <c r="L39" s="146"/>
      <c r="M39" s="172"/>
      <c r="N39" s="145"/>
      <c r="O39" s="145"/>
      <c r="P39" s="145"/>
      <c r="Q39" s="145"/>
      <c r="R39" s="145"/>
      <c r="S39" s="122"/>
      <c r="T39" s="123"/>
      <c r="U39" s="122"/>
      <c r="V39" s="122"/>
      <c r="W39" s="122"/>
      <c r="X39" s="122"/>
      <c r="Y39" s="122"/>
      <c r="Z39" s="124"/>
      <c r="AA39" s="125"/>
    </row>
    <row r="40" spans="1:27" s="126" customFormat="1" ht="33" customHeight="1" x14ac:dyDescent="0.15">
      <c r="A40" s="145" t="s">
        <v>920</v>
      </c>
      <c r="B40" s="102" t="s">
        <v>771</v>
      </c>
      <c r="C40" s="147">
        <v>0</v>
      </c>
      <c r="D40" s="149">
        <v>0</v>
      </c>
      <c r="E40" s="150">
        <v>9200</v>
      </c>
      <c r="F40" s="149">
        <f>E40</f>
        <v>9200</v>
      </c>
      <c r="G40" s="150">
        <v>100</v>
      </c>
      <c r="H40" s="149">
        <f>G40</f>
        <v>100</v>
      </c>
      <c r="I40" s="149">
        <v>0</v>
      </c>
      <c r="J40" s="149">
        <v>0</v>
      </c>
      <c r="K40" s="146">
        <f>C40+E40+G40+I40</f>
        <v>9300</v>
      </c>
      <c r="L40" s="146">
        <f>D40+F40+H40+J40</f>
        <v>9300</v>
      </c>
      <c r="M40" s="172"/>
      <c r="N40" s="148"/>
      <c r="O40" s="148" t="s">
        <v>386</v>
      </c>
      <c r="P40" s="145">
        <v>1</v>
      </c>
      <c r="Q40" s="145">
        <v>1</v>
      </c>
      <c r="R40" s="145"/>
      <c r="S40" s="122"/>
      <c r="T40" s="123"/>
      <c r="U40" s="122"/>
      <c r="V40" s="122"/>
      <c r="W40" s="122"/>
      <c r="X40" s="122"/>
      <c r="Y40" s="122"/>
      <c r="Z40" s="124"/>
      <c r="AA40" s="125"/>
    </row>
    <row r="41" spans="1:27" s="126" customFormat="1" ht="14.25" customHeight="1" x14ac:dyDescent="0.15">
      <c r="A41" s="234" t="s">
        <v>796</v>
      </c>
      <c r="B41" s="244" t="s">
        <v>797</v>
      </c>
      <c r="C41" s="235">
        <f>C44</f>
        <v>0</v>
      </c>
      <c r="D41" s="215">
        <f t="shared" ref="D41:J41" si="15">D44</f>
        <v>0</v>
      </c>
      <c r="E41" s="235">
        <f t="shared" si="15"/>
        <v>0</v>
      </c>
      <c r="F41" s="215">
        <f t="shared" si="15"/>
        <v>0</v>
      </c>
      <c r="G41" s="235">
        <f t="shared" si="15"/>
        <v>500</v>
      </c>
      <c r="H41" s="215">
        <f t="shared" si="15"/>
        <v>500</v>
      </c>
      <c r="I41" s="215">
        <f t="shared" si="15"/>
        <v>0</v>
      </c>
      <c r="J41" s="215">
        <f t="shared" si="15"/>
        <v>0</v>
      </c>
      <c r="K41" s="215">
        <f>E41+G41</f>
        <v>500</v>
      </c>
      <c r="L41" s="256">
        <f>L44</f>
        <v>500</v>
      </c>
      <c r="M41" s="175"/>
      <c r="N41" s="234"/>
      <c r="O41" s="145" t="s">
        <v>744</v>
      </c>
      <c r="P41" s="145">
        <f>P44</f>
        <v>3</v>
      </c>
      <c r="Q41" s="145">
        <f>Q44</f>
        <v>3</v>
      </c>
      <c r="R41" s="145"/>
      <c r="S41" s="122"/>
      <c r="T41" s="123"/>
      <c r="U41" s="122"/>
      <c r="V41" s="122"/>
      <c r="W41" s="122"/>
      <c r="X41" s="122"/>
      <c r="Y41" s="122"/>
      <c r="Z41" s="124"/>
      <c r="AA41" s="125"/>
    </row>
    <row r="42" spans="1:27" s="126" customFormat="1" ht="15" customHeight="1" x14ac:dyDescent="0.15">
      <c r="A42" s="234"/>
      <c r="B42" s="244"/>
      <c r="C42" s="235"/>
      <c r="D42" s="215"/>
      <c r="E42" s="235"/>
      <c r="F42" s="215"/>
      <c r="G42" s="235"/>
      <c r="H42" s="215"/>
      <c r="I42" s="215"/>
      <c r="J42" s="215"/>
      <c r="K42" s="215"/>
      <c r="L42" s="256"/>
      <c r="M42" s="175"/>
      <c r="N42" s="234"/>
      <c r="O42" s="145" t="s">
        <v>745</v>
      </c>
      <c r="P42" s="145">
        <f>P45</f>
        <v>0</v>
      </c>
      <c r="Q42" s="145">
        <f>Q45</f>
        <v>0</v>
      </c>
      <c r="R42" s="145"/>
      <c r="S42" s="122"/>
      <c r="T42" s="123"/>
      <c r="U42" s="122"/>
      <c r="V42" s="122"/>
      <c r="W42" s="122"/>
      <c r="X42" s="122"/>
      <c r="Y42" s="122"/>
      <c r="Z42" s="124"/>
      <c r="AA42" s="125"/>
    </row>
    <row r="43" spans="1:27" s="126" customFormat="1" ht="10.5" customHeight="1" x14ac:dyDescent="0.15">
      <c r="A43" s="145"/>
      <c r="B43" s="103" t="s">
        <v>765</v>
      </c>
      <c r="C43" s="147"/>
      <c r="D43" s="146"/>
      <c r="E43" s="147"/>
      <c r="F43" s="146"/>
      <c r="G43" s="147"/>
      <c r="H43" s="146"/>
      <c r="I43" s="146"/>
      <c r="J43" s="146"/>
      <c r="K43" s="146"/>
      <c r="L43" s="146"/>
      <c r="M43" s="172"/>
      <c r="N43" s="145"/>
      <c r="O43" s="148"/>
      <c r="P43" s="145"/>
      <c r="Q43" s="145"/>
      <c r="R43" s="145"/>
      <c r="S43" s="122"/>
      <c r="T43" s="123"/>
      <c r="U43" s="122"/>
      <c r="V43" s="122"/>
      <c r="W43" s="122"/>
      <c r="X43" s="122"/>
      <c r="Y43" s="122"/>
      <c r="Z43" s="124"/>
      <c r="AA43" s="125"/>
    </row>
    <row r="44" spans="1:27" s="126" customFormat="1" ht="18.75" customHeight="1" x14ac:dyDescent="0.15">
      <c r="A44" s="234" t="s">
        <v>814</v>
      </c>
      <c r="B44" s="246" t="s">
        <v>772</v>
      </c>
      <c r="C44" s="243">
        <v>0</v>
      </c>
      <c r="D44" s="236">
        <v>0</v>
      </c>
      <c r="E44" s="243">
        <v>0</v>
      </c>
      <c r="F44" s="236">
        <v>0</v>
      </c>
      <c r="G44" s="243">
        <v>500</v>
      </c>
      <c r="H44" s="236">
        <f>G44</f>
        <v>500</v>
      </c>
      <c r="I44" s="236">
        <v>0</v>
      </c>
      <c r="J44" s="236">
        <v>0</v>
      </c>
      <c r="K44" s="236">
        <f>E44+G44</f>
        <v>500</v>
      </c>
      <c r="L44" s="236">
        <v>500</v>
      </c>
      <c r="M44" s="173"/>
      <c r="N44" s="234"/>
      <c r="O44" s="148" t="s">
        <v>744</v>
      </c>
      <c r="P44" s="145">
        <v>3</v>
      </c>
      <c r="Q44" s="145">
        <v>3</v>
      </c>
      <c r="R44" s="145"/>
      <c r="S44" s="122"/>
      <c r="T44" s="123"/>
      <c r="U44" s="122"/>
      <c r="V44" s="122"/>
      <c r="W44" s="122"/>
      <c r="X44" s="122"/>
      <c r="Y44" s="122"/>
      <c r="Z44" s="124"/>
      <c r="AA44" s="125"/>
    </row>
    <row r="45" spans="1:27" s="126" customFormat="1" ht="19.5" customHeight="1" x14ac:dyDescent="0.15">
      <c r="A45" s="234"/>
      <c r="B45" s="246"/>
      <c r="C45" s="243"/>
      <c r="D45" s="236"/>
      <c r="E45" s="243"/>
      <c r="F45" s="236"/>
      <c r="G45" s="243"/>
      <c r="H45" s="236"/>
      <c r="I45" s="236"/>
      <c r="J45" s="236"/>
      <c r="K45" s="236"/>
      <c r="L45" s="236"/>
      <c r="M45" s="173"/>
      <c r="N45" s="234"/>
      <c r="O45" s="148" t="s">
        <v>745</v>
      </c>
      <c r="P45" s="145">
        <v>0</v>
      </c>
      <c r="Q45" s="145">
        <v>0</v>
      </c>
      <c r="R45" s="145"/>
      <c r="S45" s="122"/>
      <c r="T45" s="123"/>
      <c r="U45" s="122"/>
      <c r="V45" s="122"/>
      <c r="W45" s="122"/>
      <c r="X45" s="122"/>
      <c r="Y45" s="122"/>
      <c r="Z45" s="124"/>
      <c r="AA45" s="125"/>
    </row>
    <row r="46" spans="1:27" s="126" customFormat="1" ht="13.5" customHeight="1" x14ac:dyDescent="0.15">
      <c r="A46" s="145" t="s">
        <v>82</v>
      </c>
      <c r="B46" s="103" t="s">
        <v>820</v>
      </c>
      <c r="C46" s="147">
        <f t="shared" ref="C46:L46" si="16">C50+C57+C84+C117+C120+C125+C128+C131+C136+C139+C144+C149+C152+C155+C158+C161+C174+C179+C182</f>
        <v>0</v>
      </c>
      <c r="D46" s="147">
        <f t="shared" si="16"/>
        <v>0</v>
      </c>
      <c r="E46" s="147">
        <f>E50+E57+E84+E117+E120+E125+E128+E131+E136+E139+E144+E149+E152+E155+E158+E161+E174+E179+E182</f>
        <v>142381.69999999998</v>
      </c>
      <c r="F46" s="147">
        <f t="shared" si="16"/>
        <v>140997.1</v>
      </c>
      <c r="G46" s="147">
        <f t="shared" si="16"/>
        <v>143833.79999999999</v>
      </c>
      <c r="H46" s="147">
        <f t="shared" si="16"/>
        <v>136584.1</v>
      </c>
      <c r="I46" s="147">
        <f t="shared" si="16"/>
        <v>306</v>
      </c>
      <c r="J46" s="147">
        <f t="shared" si="16"/>
        <v>0</v>
      </c>
      <c r="K46" s="147">
        <f>K50+K57+K84+K117+K120+K125+K128+K131+K136+K139+K144+K149+K152+K155+K158+K161+K174+K179+K182</f>
        <v>286521.5</v>
      </c>
      <c r="L46" s="147">
        <f>L50+L57+L84+L117+L120+L125+L128+L131+L136+L139+L144+L149+L152+L155+L158+L161+L174+L179+L182</f>
        <v>277581.19999999995</v>
      </c>
      <c r="M46" s="171">
        <f>L46-K46</f>
        <v>-8940.3000000000466</v>
      </c>
      <c r="N46" s="145"/>
      <c r="O46" s="145" t="s">
        <v>710</v>
      </c>
      <c r="P46" s="145" t="s">
        <v>710</v>
      </c>
      <c r="Q46" s="145" t="s">
        <v>710</v>
      </c>
      <c r="R46" s="145" t="s">
        <v>710</v>
      </c>
      <c r="S46" s="122"/>
      <c r="T46" s="123"/>
      <c r="U46" s="122"/>
      <c r="V46" s="122"/>
      <c r="W46" s="122"/>
      <c r="X46" s="122"/>
      <c r="Y46" s="122"/>
      <c r="Z46" s="124"/>
      <c r="AA46" s="125"/>
    </row>
    <row r="47" spans="1:27" s="126" customFormat="1" ht="23.25" customHeight="1" x14ac:dyDescent="0.15">
      <c r="A47" s="234"/>
      <c r="B47" s="244" t="s">
        <v>833</v>
      </c>
      <c r="C47" s="235" t="s">
        <v>710</v>
      </c>
      <c r="D47" s="215" t="s">
        <v>710</v>
      </c>
      <c r="E47" s="235" t="s">
        <v>710</v>
      </c>
      <c r="F47" s="215" t="s">
        <v>710</v>
      </c>
      <c r="G47" s="235" t="s">
        <v>710</v>
      </c>
      <c r="H47" s="215" t="s">
        <v>710</v>
      </c>
      <c r="I47" s="215" t="s">
        <v>710</v>
      </c>
      <c r="J47" s="215" t="s">
        <v>710</v>
      </c>
      <c r="K47" s="215"/>
      <c r="L47" s="215" t="s">
        <v>710</v>
      </c>
      <c r="M47" s="172"/>
      <c r="N47" s="234" t="s">
        <v>710</v>
      </c>
      <c r="O47" s="152" t="s">
        <v>821</v>
      </c>
      <c r="P47" s="145">
        <v>1</v>
      </c>
      <c r="Q47" s="145">
        <f>P47</f>
        <v>1</v>
      </c>
      <c r="R47" s="145"/>
      <c r="S47" s="122"/>
      <c r="T47" s="123"/>
      <c r="U47" s="122"/>
      <c r="V47" s="122"/>
      <c r="W47" s="122"/>
      <c r="X47" s="122"/>
      <c r="Y47" s="122"/>
      <c r="Z47" s="124"/>
      <c r="AA47" s="125"/>
    </row>
    <row r="48" spans="1:27" s="126" customFormat="1" ht="24" customHeight="1" x14ac:dyDescent="0.15">
      <c r="A48" s="234"/>
      <c r="B48" s="244"/>
      <c r="C48" s="235"/>
      <c r="D48" s="215"/>
      <c r="E48" s="235"/>
      <c r="F48" s="215"/>
      <c r="G48" s="235"/>
      <c r="H48" s="215"/>
      <c r="I48" s="215"/>
      <c r="J48" s="215"/>
      <c r="K48" s="215"/>
      <c r="L48" s="215"/>
      <c r="M48" s="172"/>
      <c r="N48" s="234"/>
      <c r="O48" s="152" t="s">
        <v>822</v>
      </c>
      <c r="P48" s="145">
        <v>3</v>
      </c>
      <c r="Q48" s="145">
        <f t="shared" ref="Q48:Q49" si="17">P48</f>
        <v>3</v>
      </c>
      <c r="R48" s="145"/>
      <c r="S48" s="122"/>
      <c r="T48" s="123"/>
      <c r="U48" s="122"/>
      <c r="V48" s="122"/>
      <c r="W48" s="122"/>
      <c r="X48" s="122"/>
      <c r="Y48" s="122"/>
      <c r="Z48" s="124"/>
      <c r="AA48" s="125"/>
    </row>
    <row r="49" spans="1:27" s="126" customFormat="1" ht="23.25" customHeight="1" x14ac:dyDescent="0.15">
      <c r="A49" s="234"/>
      <c r="B49" s="244"/>
      <c r="C49" s="235"/>
      <c r="D49" s="215"/>
      <c r="E49" s="235"/>
      <c r="F49" s="215"/>
      <c r="G49" s="235"/>
      <c r="H49" s="215"/>
      <c r="I49" s="215"/>
      <c r="J49" s="215"/>
      <c r="K49" s="215"/>
      <c r="L49" s="215"/>
      <c r="M49" s="172"/>
      <c r="N49" s="234"/>
      <c r="O49" s="152" t="s">
        <v>823</v>
      </c>
      <c r="P49" s="145">
        <v>4</v>
      </c>
      <c r="Q49" s="145">
        <f t="shared" si="17"/>
        <v>4</v>
      </c>
      <c r="R49" s="145"/>
      <c r="S49" s="122"/>
      <c r="T49" s="123"/>
      <c r="U49" s="122"/>
      <c r="V49" s="122"/>
      <c r="W49" s="122"/>
      <c r="X49" s="122"/>
      <c r="Y49" s="122"/>
      <c r="Z49" s="124"/>
      <c r="AA49" s="125"/>
    </row>
    <row r="50" spans="1:27" s="126" customFormat="1" ht="24" customHeight="1" x14ac:dyDescent="0.15">
      <c r="A50" s="234" t="s">
        <v>84</v>
      </c>
      <c r="B50" s="234" t="s">
        <v>798</v>
      </c>
      <c r="C50" s="235">
        <f>C54</f>
        <v>0</v>
      </c>
      <c r="D50" s="215">
        <f t="shared" ref="D50:J50" si="18">D54</f>
        <v>0</v>
      </c>
      <c r="E50" s="235">
        <f t="shared" si="18"/>
        <v>0</v>
      </c>
      <c r="F50" s="215">
        <f t="shared" si="18"/>
        <v>0</v>
      </c>
      <c r="G50" s="235">
        <f t="shared" si="18"/>
        <v>6572.4</v>
      </c>
      <c r="H50" s="215">
        <f>H54</f>
        <v>1340</v>
      </c>
      <c r="I50" s="215">
        <f t="shared" si="18"/>
        <v>0</v>
      </c>
      <c r="J50" s="215">
        <f t="shared" si="18"/>
        <v>0</v>
      </c>
      <c r="K50" s="215">
        <f>K54</f>
        <v>6572.4</v>
      </c>
      <c r="L50" s="215">
        <f>L54</f>
        <v>1340</v>
      </c>
      <c r="M50" s="175">
        <f>L50-K50</f>
        <v>-5232.3999999999996</v>
      </c>
      <c r="N50" s="237" t="str">
        <f>N54</f>
        <v>В связи с проблемами в получении государственной экспертизы завершение МК были расторгнуты в 2019 году : 1) Разработка проектно-сметной документации по объекту "реконструкция канализационных очистных сооружений в с. Корнилово Томского района Томской области - в размере 1425000 рублей; 2) Разработка проектно-сметной документации по объекту "реконструкция канализационных очистных сооружений в с. Рыбалово Томского района Томской области - в размере 1 103 182 рублей. Также не реализовано мероприятие" Разработка проектно-сметной документации по объекту "Газовая блочно-модульная котельная мощностью 1,6 МВт в с. Итатка Томского района Томской области" на 2 200 000 рублей в связи с переносом данного мероприятия на 2020 год.</v>
      </c>
      <c r="O50" s="103" t="s">
        <v>27</v>
      </c>
      <c r="P50" s="145">
        <f>P54</f>
        <v>0</v>
      </c>
      <c r="Q50" s="145">
        <f>Q54</f>
        <v>0</v>
      </c>
      <c r="R50" s="234" t="str">
        <f>R54</f>
        <v>документы не приняты или отправлены на доработку</v>
      </c>
      <c r="S50" s="122"/>
      <c r="T50" s="123"/>
      <c r="U50" s="122"/>
      <c r="V50" s="122"/>
      <c r="W50" s="122"/>
      <c r="X50" s="122"/>
      <c r="Y50" s="122"/>
      <c r="Z50" s="124"/>
      <c r="AA50" s="125"/>
    </row>
    <row r="51" spans="1:27" s="126" customFormat="1" ht="42.75" customHeight="1" x14ac:dyDescent="0.15">
      <c r="A51" s="234"/>
      <c r="B51" s="234"/>
      <c r="C51" s="235"/>
      <c r="D51" s="215"/>
      <c r="E51" s="235"/>
      <c r="F51" s="215"/>
      <c r="G51" s="235"/>
      <c r="H51" s="215"/>
      <c r="I51" s="215"/>
      <c r="J51" s="215"/>
      <c r="K51" s="215"/>
      <c r="L51" s="215"/>
      <c r="M51" s="172"/>
      <c r="N51" s="237"/>
      <c r="O51" s="103" t="s">
        <v>28</v>
      </c>
      <c r="P51" s="145">
        <f>P55</f>
        <v>0</v>
      </c>
      <c r="Q51" s="145">
        <f>Q55</f>
        <v>0</v>
      </c>
      <c r="R51" s="234"/>
      <c r="S51" s="122"/>
      <c r="T51" s="123"/>
      <c r="U51" s="122"/>
      <c r="V51" s="122"/>
      <c r="W51" s="122"/>
      <c r="X51" s="122"/>
      <c r="Y51" s="122"/>
      <c r="Z51" s="124"/>
      <c r="AA51" s="125"/>
    </row>
    <row r="52" spans="1:27" s="126" customFormat="1" ht="155.25" customHeight="1" x14ac:dyDescent="0.15">
      <c r="A52" s="234"/>
      <c r="B52" s="234"/>
      <c r="C52" s="235"/>
      <c r="D52" s="215"/>
      <c r="E52" s="235"/>
      <c r="F52" s="215"/>
      <c r="G52" s="235"/>
      <c r="H52" s="215"/>
      <c r="I52" s="215"/>
      <c r="J52" s="215"/>
      <c r="K52" s="215"/>
      <c r="L52" s="215"/>
      <c r="M52" s="172"/>
      <c r="N52" s="237"/>
      <c r="O52" s="103" t="s">
        <v>869</v>
      </c>
      <c r="P52" s="145">
        <f>P56</f>
        <v>2</v>
      </c>
      <c r="Q52" s="145">
        <f>Q56</f>
        <v>1</v>
      </c>
      <c r="R52" s="234"/>
      <c r="S52" s="122"/>
      <c r="T52" s="123"/>
      <c r="U52" s="122"/>
      <c r="V52" s="122"/>
      <c r="W52" s="122"/>
      <c r="X52" s="122"/>
      <c r="Y52" s="122"/>
      <c r="Z52" s="124"/>
      <c r="AA52" s="125"/>
    </row>
    <row r="53" spans="1:27" s="126" customFormat="1" ht="10.5" customHeight="1" x14ac:dyDescent="0.15">
      <c r="A53" s="145"/>
      <c r="B53" s="103" t="s">
        <v>765</v>
      </c>
      <c r="C53" s="147"/>
      <c r="D53" s="146"/>
      <c r="E53" s="147"/>
      <c r="F53" s="146"/>
      <c r="G53" s="147"/>
      <c r="H53" s="146"/>
      <c r="I53" s="146"/>
      <c r="J53" s="146"/>
      <c r="K53" s="146"/>
      <c r="L53" s="146"/>
      <c r="M53" s="172"/>
      <c r="N53" s="145"/>
      <c r="O53" s="145"/>
      <c r="P53" s="145"/>
      <c r="Q53" s="145"/>
      <c r="R53" s="145"/>
      <c r="S53" s="122"/>
      <c r="T53" s="123"/>
      <c r="U53" s="122"/>
      <c r="V53" s="122"/>
      <c r="W53" s="122"/>
      <c r="X53" s="122"/>
      <c r="Y53" s="122"/>
      <c r="Z53" s="124"/>
      <c r="AA53" s="125"/>
    </row>
    <row r="54" spans="1:27" s="126" customFormat="1" ht="23.25" customHeight="1" x14ac:dyDescent="0.15">
      <c r="A54" s="234" t="s">
        <v>815</v>
      </c>
      <c r="B54" s="237" t="s">
        <v>908</v>
      </c>
      <c r="C54" s="243">
        <v>0</v>
      </c>
      <c r="D54" s="236">
        <v>0</v>
      </c>
      <c r="E54" s="243">
        <v>0</v>
      </c>
      <c r="F54" s="236">
        <v>0</v>
      </c>
      <c r="G54" s="243">
        <v>6572.4</v>
      </c>
      <c r="H54" s="236">
        <v>1340</v>
      </c>
      <c r="I54" s="236">
        <v>0</v>
      </c>
      <c r="J54" s="236">
        <v>0</v>
      </c>
      <c r="K54" s="236">
        <f>C54+E54+G54+I54</f>
        <v>6572.4</v>
      </c>
      <c r="L54" s="236">
        <f>D54+F54+H54+J54</f>
        <v>1340</v>
      </c>
      <c r="M54" s="173"/>
      <c r="N54" s="237" t="s">
        <v>953</v>
      </c>
      <c r="O54" s="102" t="s">
        <v>27</v>
      </c>
      <c r="P54" s="148">
        <v>0</v>
      </c>
      <c r="Q54" s="142">
        <v>0</v>
      </c>
      <c r="R54" s="237" t="s">
        <v>830</v>
      </c>
      <c r="S54" s="122"/>
      <c r="T54" s="123"/>
      <c r="U54" s="122"/>
      <c r="V54" s="122"/>
      <c r="W54" s="122"/>
      <c r="X54" s="122"/>
      <c r="Y54" s="122"/>
      <c r="Z54" s="124"/>
      <c r="AA54" s="125"/>
    </row>
    <row r="55" spans="1:27" s="126" customFormat="1" ht="65.25" customHeight="1" x14ac:dyDescent="0.15">
      <c r="A55" s="234"/>
      <c r="B55" s="237"/>
      <c r="C55" s="243"/>
      <c r="D55" s="236"/>
      <c r="E55" s="243"/>
      <c r="F55" s="236"/>
      <c r="G55" s="243"/>
      <c r="H55" s="236"/>
      <c r="I55" s="236"/>
      <c r="J55" s="236"/>
      <c r="K55" s="236"/>
      <c r="L55" s="236"/>
      <c r="M55" s="173"/>
      <c r="N55" s="237"/>
      <c r="O55" s="102" t="s">
        <v>28</v>
      </c>
      <c r="P55" s="148">
        <v>0</v>
      </c>
      <c r="Q55" s="142">
        <v>0</v>
      </c>
      <c r="R55" s="237"/>
      <c r="S55" s="122"/>
      <c r="T55" s="123"/>
      <c r="U55" s="122"/>
      <c r="V55" s="122"/>
      <c r="W55" s="122"/>
      <c r="X55" s="122"/>
      <c r="Y55" s="122"/>
      <c r="Z55" s="124"/>
      <c r="AA55" s="125"/>
    </row>
    <row r="56" spans="1:27" s="126" customFormat="1" ht="132" customHeight="1" x14ac:dyDescent="0.15">
      <c r="A56" s="234"/>
      <c r="B56" s="237"/>
      <c r="C56" s="243"/>
      <c r="D56" s="236"/>
      <c r="E56" s="243"/>
      <c r="F56" s="236"/>
      <c r="G56" s="243"/>
      <c r="H56" s="236"/>
      <c r="I56" s="236"/>
      <c r="J56" s="236"/>
      <c r="K56" s="236"/>
      <c r="L56" s="236"/>
      <c r="M56" s="173"/>
      <c r="N56" s="237"/>
      <c r="O56" s="102" t="s">
        <v>869</v>
      </c>
      <c r="P56" s="148">
        <v>2</v>
      </c>
      <c r="Q56" s="142">
        <v>1</v>
      </c>
      <c r="R56" s="237"/>
      <c r="S56" s="122"/>
      <c r="T56" s="123"/>
      <c r="U56" s="122"/>
      <c r="V56" s="122"/>
      <c r="W56" s="122"/>
      <c r="X56" s="122"/>
      <c r="Y56" s="122"/>
      <c r="Z56" s="124"/>
      <c r="AA56" s="125"/>
    </row>
    <row r="57" spans="1:27" s="126" customFormat="1" ht="31.5" customHeight="1" x14ac:dyDescent="0.15">
      <c r="A57" s="241" t="s">
        <v>85</v>
      </c>
      <c r="B57" s="220" t="s">
        <v>799</v>
      </c>
      <c r="C57" s="218">
        <f>C71</f>
        <v>0</v>
      </c>
      <c r="D57" s="216">
        <f t="shared" ref="D57:L57" si="19">D71</f>
        <v>0</v>
      </c>
      <c r="E57" s="218">
        <f t="shared" si="19"/>
        <v>0</v>
      </c>
      <c r="F57" s="216">
        <f t="shared" si="19"/>
        <v>0</v>
      </c>
      <c r="G57" s="218">
        <f t="shared" si="19"/>
        <v>22556.9</v>
      </c>
      <c r="H57" s="216">
        <f t="shared" si="19"/>
        <v>22144.6</v>
      </c>
      <c r="I57" s="216">
        <f t="shared" si="19"/>
        <v>0</v>
      </c>
      <c r="J57" s="216">
        <f t="shared" si="19"/>
        <v>0</v>
      </c>
      <c r="K57" s="216">
        <f t="shared" si="19"/>
        <v>22556.9</v>
      </c>
      <c r="L57" s="216">
        <f t="shared" si="19"/>
        <v>22144.6</v>
      </c>
      <c r="M57" s="168"/>
      <c r="N57" s="220" t="s">
        <v>918</v>
      </c>
      <c r="O57" s="132" t="s">
        <v>909</v>
      </c>
      <c r="P57" s="145">
        <f t="shared" ref="P57:Q58" si="20">P71</f>
        <v>1.5</v>
      </c>
      <c r="Q57" s="145">
        <f t="shared" si="20"/>
        <v>4.4000000000000004</v>
      </c>
      <c r="R57" s="263" t="s">
        <v>956</v>
      </c>
      <c r="S57" s="122"/>
      <c r="T57" s="123"/>
      <c r="U57" s="122"/>
      <c r="V57" s="122"/>
      <c r="W57" s="122"/>
      <c r="X57" s="122"/>
      <c r="Y57" s="122"/>
      <c r="Z57" s="124"/>
      <c r="AA57" s="125"/>
    </row>
    <row r="58" spans="1:27" s="126" customFormat="1" ht="31.5" customHeight="1" x14ac:dyDescent="0.15">
      <c r="A58" s="245"/>
      <c r="B58" s="221"/>
      <c r="C58" s="219"/>
      <c r="D58" s="217"/>
      <c r="E58" s="219"/>
      <c r="F58" s="217"/>
      <c r="G58" s="219"/>
      <c r="H58" s="217"/>
      <c r="I58" s="217"/>
      <c r="J58" s="217"/>
      <c r="K58" s="217"/>
      <c r="L58" s="217"/>
      <c r="M58" s="169"/>
      <c r="N58" s="221"/>
      <c r="O58" s="132" t="s">
        <v>870</v>
      </c>
      <c r="P58" s="145">
        <f t="shared" si="20"/>
        <v>8</v>
      </c>
      <c r="Q58" s="145">
        <f t="shared" si="20"/>
        <v>6.4</v>
      </c>
      <c r="R58" s="264"/>
      <c r="S58" s="122"/>
      <c r="T58" s="123"/>
      <c r="U58" s="122"/>
      <c r="V58" s="122"/>
      <c r="W58" s="122"/>
      <c r="X58" s="122"/>
      <c r="Y58" s="122"/>
      <c r="Z58" s="124"/>
      <c r="AA58" s="125"/>
    </row>
    <row r="59" spans="1:27" s="126" customFormat="1" ht="39.75" customHeight="1" x14ac:dyDescent="0.15">
      <c r="A59" s="245"/>
      <c r="B59" s="221"/>
      <c r="C59" s="219"/>
      <c r="D59" s="217"/>
      <c r="E59" s="219"/>
      <c r="F59" s="217"/>
      <c r="G59" s="219"/>
      <c r="H59" s="217"/>
      <c r="I59" s="217"/>
      <c r="J59" s="217"/>
      <c r="K59" s="217"/>
      <c r="L59" s="217"/>
      <c r="M59" s="169"/>
      <c r="N59" s="221"/>
      <c r="O59" s="132" t="s">
        <v>871</v>
      </c>
      <c r="P59" s="145">
        <f t="shared" ref="P59:Q67" si="21">P74</f>
        <v>71</v>
      </c>
      <c r="Q59" s="145">
        <f t="shared" si="21"/>
        <v>61</v>
      </c>
      <c r="R59" s="264"/>
      <c r="S59" s="122"/>
      <c r="T59" s="123"/>
      <c r="U59" s="122"/>
      <c r="V59" s="122"/>
      <c r="W59" s="122"/>
      <c r="X59" s="122"/>
      <c r="Y59" s="122"/>
      <c r="Z59" s="124"/>
      <c r="AA59" s="125"/>
    </row>
    <row r="60" spans="1:27" s="126" customFormat="1" ht="24" customHeight="1" x14ac:dyDescent="0.15">
      <c r="A60" s="245"/>
      <c r="B60" s="221"/>
      <c r="C60" s="219"/>
      <c r="D60" s="217"/>
      <c r="E60" s="219"/>
      <c r="F60" s="217"/>
      <c r="G60" s="219"/>
      <c r="H60" s="217"/>
      <c r="I60" s="217"/>
      <c r="J60" s="217"/>
      <c r="K60" s="217"/>
      <c r="L60" s="217"/>
      <c r="M60" s="169"/>
      <c r="N60" s="221"/>
      <c r="O60" s="132" t="s">
        <v>872</v>
      </c>
      <c r="P60" s="145">
        <f t="shared" si="21"/>
        <v>1000</v>
      </c>
      <c r="Q60" s="145">
        <f t="shared" si="21"/>
        <v>949</v>
      </c>
      <c r="R60" s="264"/>
      <c r="S60" s="122"/>
      <c r="T60" s="123"/>
      <c r="U60" s="122"/>
      <c r="V60" s="122"/>
      <c r="W60" s="122"/>
      <c r="X60" s="122"/>
      <c r="Y60" s="122"/>
      <c r="Z60" s="124"/>
      <c r="AA60" s="125"/>
    </row>
    <row r="61" spans="1:27" s="126" customFormat="1" ht="24" customHeight="1" x14ac:dyDescent="0.15">
      <c r="A61" s="245"/>
      <c r="B61" s="221"/>
      <c r="C61" s="219"/>
      <c r="D61" s="217"/>
      <c r="E61" s="219"/>
      <c r="F61" s="217"/>
      <c r="G61" s="219"/>
      <c r="H61" s="217"/>
      <c r="I61" s="217"/>
      <c r="J61" s="217"/>
      <c r="K61" s="217"/>
      <c r="L61" s="217"/>
      <c r="M61" s="169"/>
      <c r="N61" s="221"/>
      <c r="O61" s="132" t="s">
        <v>92</v>
      </c>
      <c r="P61" s="145">
        <f t="shared" si="21"/>
        <v>0</v>
      </c>
      <c r="Q61" s="145">
        <f t="shared" si="21"/>
        <v>0</v>
      </c>
      <c r="R61" s="264"/>
      <c r="S61" s="122"/>
      <c r="T61" s="123"/>
      <c r="U61" s="122"/>
      <c r="V61" s="122"/>
      <c r="W61" s="122"/>
      <c r="X61" s="122"/>
      <c r="Y61" s="122"/>
      <c r="Z61" s="124"/>
      <c r="AA61" s="125"/>
    </row>
    <row r="62" spans="1:27" s="126" customFormat="1" ht="24" customHeight="1" x14ac:dyDescent="0.15">
      <c r="A62" s="245"/>
      <c r="B62" s="221"/>
      <c r="C62" s="219"/>
      <c r="D62" s="217"/>
      <c r="E62" s="219"/>
      <c r="F62" s="217"/>
      <c r="G62" s="219"/>
      <c r="H62" s="217"/>
      <c r="I62" s="217"/>
      <c r="J62" s="217"/>
      <c r="K62" s="217"/>
      <c r="L62" s="217"/>
      <c r="M62" s="169"/>
      <c r="N62" s="221"/>
      <c r="O62" s="132" t="s">
        <v>93</v>
      </c>
      <c r="P62" s="145">
        <f t="shared" si="21"/>
        <v>0</v>
      </c>
      <c r="Q62" s="145">
        <f t="shared" si="21"/>
        <v>0</v>
      </c>
      <c r="R62" s="264"/>
      <c r="S62" s="122"/>
      <c r="T62" s="123"/>
      <c r="U62" s="122"/>
      <c r="V62" s="122"/>
      <c r="W62" s="122"/>
      <c r="X62" s="122"/>
      <c r="Y62" s="122"/>
      <c r="Z62" s="124"/>
      <c r="AA62" s="125"/>
    </row>
    <row r="63" spans="1:27" s="126" customFormat="1" ht="24" customHeight="1" x14ac:dyDescent="0.15">
      <c r="A63" s="245"/>
      <c r="B63" s="221"/>
      <c r="C63" s="219"/>
      <c r="D63" s="217"/>
      <c r="E63" s="219"/>
      <c r="F63" s="217"/>
      <c r="G63" s="219"/>
      <c r="H63" s="217"/>
      <c r="I63" s="217"/>
      <c r="J63" s="217"/>
      <c r="K63" s="217"/>
      <c r="L63" s="217"/>
      <c r="M63" s="169"/>
      <c r="N63" s="221"/>
      <c r="O63" s="132" t="s">
        <v>96</v>
      </c>
      <c r="P63" s="145">
        <f t="shared" si="21"/>
        <v>6.9</v>
      </c>
      <c r="Q63" s="145">
        <f t="shared" si="21"/>
        <v>4.12</v>
      </c>
      <c r="R63" s="264"/>
      <c r="S63" s="122"/>
      <c r="T63" s="123"/>
      <c r="U63" s="122"/>
      <c r="V63" s="122"/>
      <c r="W63" s="122"/>
      <c r="X63" s="122"/>
      <c r="Y63" s="122"/>
      <c r="Z63" s="124"/>
      <c r="AA63" s="125"/>
    </row>
    <row r="64" spans="1:27" s="126" customFormat="1" ht="24" customHeight="1" x14ac:dyDescent="0.15">
      <c r="A64" s="245"/>
      <c r="B64" s="221"/>
      <c r="C64" s="219"/>
      <c r="D64" s="217"/>
      <c r="E64" s="219"/>
      <c r="F64" s="217"/>
      <c r="G64" s="219"/>
      <c r="H64" s="217"/>
      <c r="I64" s="217"/>
      <c r="J64" s="217"/>
      <c r="K64" s="217"/>
      <c r="L64" s="217"/>
      <c r="M64" s="169"/>
      <c r="N64" s="221"/>
      <c r="O64" s="132" t="s">
        <v>97</v>
      </c>
      <c r="P64" s="145">
        <f t="shared" si="21"/>
        <v>7.5</v>
      </c>
      <c r="Q64" s="145">
        <f t="shared" si="21"/>
        <v>5</v>
      </c>
      <c r="R64" s="264"/>
      <c r="S64" s="122"/>
      <c r="T64" s="123"/>
      <c r="U64" s="122"/>
      <c r="V64" s="122"/>
      <c r="W64" s="122"/>
      <c r="X64" s="122"/>
      <c r="Y64" s="122"/>
      <c r="Z64" s="124"/>
      <c r="AA64" s="125"/>
    </row>
    <row r="65" spans="1:27" s="126" customFormat="1" ht="24" customHeight="1" x14ac:dyDescent="0.15">
      <c r="A65" s="245"/>
      <c r="B65" s="221"/>
      <c r="C65" s="219"/>
      <c r="D65" s="217"/>
      <c r="E65" s="219"/>
      <c r="F65" s="217"/>
      <c r="G65" s="219"/>
      <c r="H65" s="217"/>
      <c r="I65" s="217"/>
      <c r="J65" s="217"/>
      <c r="K65" s="217"/>
      <c r="L65" s="217"/>
      <c r="M65" s="169"/>
      <c r="N65" s="221"/>
      <c r="O65" s="132" t="s">
        <v>98</v>
      </c>
      <c r="P65" s="145">
        <f t="shared" si="21"/>
        <v>9.5</v>
      </c>
      <c r="Q65" s="145">
        <f t="shared" si="21"/>
        <v>7.6</v>
      </c>
      <c r="R65" s="264"/>
      <c r="S65" s="122"/>
      <c r="T65" s="123"/>
      <c r="U65" s="122"/>
      <c r="V65" s="122"/>
      <c r="W65" s="122"/>
      <c r="X65" s="122"/>
      <c r="Y65" s="122"/>
      <c r="Z65" s="124"/>
      <c r="AA65" s="125"/>
    </row>
    <row r="66" spans="1:27" s="126" customFormat="1" ht="24" customHeight="1" x14ac:dyDescent="0.15">
      <c r="A66" s="245"/>
      <c r="B66" s="221"/>
      <c r="C66" s="219"/>
      <c r="D66" s="217"/>
      <c r="E66" s="219"/>
      <c r="F66" s="217"/>
      <c r="G66" s="219"/>
      <c r="H66" s="217"/>
      <c r="I66" s="217"/>
      <c r="J66" s="217"/>
      <c r="K66" s="217"/>
      <c r="L66" s="217"/>
      <c r="M66" s="169"/>
      <c r="N66" s="221"/>
      <c r="O66" s="132" t="s">
        <v>99</v>
      </c>
      <c r="P66" s="145">
        <f t="shared" si="21"/>
        <v>9.1999999999999993</v>
      </c>
      <c r="Q66" s="145">
        <f t="shared" si="21"/>
        <v>10.19</v>
      </c>
      <c r="R66" s="264"/>
      <c r="S66" s="122"/>
      <c r="T66" s="123"/>
      <c r="U66" s="122"/>
      <c r="V66" s="122"/>
      <c r="W66" s="122"/>
      <c r="X66" s="122"/>
      <c r="Y66" s="122"/>
      <c r="Z66" s="124"/>
      <c r="AA66" s="125"/>
    </row>
    <row r="67" spans="1:27" s="126" customFormat="1" ht="24" customHeight="1" x14ac:dyDescent="0.15">
      <c r="A67" s="245"/>
      <c r="B67" s="221"/>
      <c r="C67" s="219"/>
      <c r="D67" s="217"/>
      <c r="E67" s="219"/>
      <c r="F67" s="217"/>
      <c r="G67" s="219"/>
      <c r="H67" s="217"/>
      <c r="I67" s="217"/>
      <c r="J67" s="217"/>
      <c r="K67" s="217"/>
      <c r="L67" s="217"/>
      <c r="M67" s="169"/>
      <c r="N67" s="221"/>
      <c r="O67" s="132" t="s">
        <v>101</v>
      </c>
      <c r="P67" s="145">
        <f t="shared" si="21"/>
        <v>1150</v>
      </c>
      <c r="Q67" s="145">
        <f t="shared" si="21"/>
        <v>884</v>
      </c>
      <c r="R67" s="264"/>
      <c r="S67" s="122"/>
      <c r="T67" s="123"/>
      <c r="U67" s="122"/>
      <c r="V67" s="122"/>
      <c r="W67" s="122"/>
      <c r="X67" s="122"/>
      <c r="Y67" s="122"/>
      <c r="Z67" s="124"/>
      <c r="AA67" s="125"/>
    </row>
    <row r="68" spans="1:27" s="126" customFormat="1" ht="30.75" customHeight="1" x14ac:dyDescent="0.15">
      <c r="A68" s="245"/>
      <c r="B68" s="221"/>
      <c r="C68" s="219"/>
      <c r="D68" s="217"/>
      <c r="E68" s="219"/>
      <c r="F68" s="217"/>
      <c r="G68" s="219"/>
      <c r="H68" s="217"/>
      <c r="I68" s="217"/>
      <c r="J68" s="217"/>
      <c r="K68" s="217"/>
      <c r="L68" s="217"/>
      <c r="M68" s="169"/>
      <c r="N68" s="221"/>
      <c r="O68" s="132" t="s">
        <v>954</v>
      </c>
      <c r="P68" s="145">
        <f>P83</f>
        <v>3</v>
      </c>
      <c r="Q68" s="145">
        <v>3</v>
      </c>
      <c r="R68" s="264"/>
      <c r="S68" s="122"/>
      <c r="T68" s="123"/>
      <c r="U68" s="122"/>
      <c r="V68" s="122"/>
      <c r="W68" s="122"/>
      <c r="X68" s="122"/>
      <c r="Y68" s="122"/>
      <c r="Z68" s="124"/>
      <c r="AA68" s="125"/>
    </row>
    <row r="69" spans="1:27" s="126" customFormat="1" ht="30.75" customHeight="1" x14ac:dyDescent="0.15">
      <c r="A69" s="140"/>
      <c r="B69" s="144"/>
      <c r="C69" s="155"/>
      <c r="D69" s="151"/>
      <c r="E69" s="155"/>
      <c r="F69" s="151"/>
      <c r="G69" s="155"/>
      <c r="H69" s="151"/>
      <c r="I69" s="151"/>
      <c r="J69" s="151"/>
      <c r="K69" s="151"/>
      <c r="L69" s="151"/>
      <c r="M69" s="169"/>
      <c r="N69" s="144"/>
      <c r="O69" s="132" t="s">
        <v>955</v>
      </c>
      <c r="P69" s="145">
        <f>P73</f>
        <v>0</v>
      </c>
      <c r="Q69" s="145">
        <f>Q73</f>
        <v>0.64700000000000002</v>
      </c>
      <c r="R69" s="156"/>
      <c r="S69" s="122"/>
      <c r="T69" s="123"/>
      <c r="U69" s="122"/>
      <c r="V69" s="122"/>
      <c r="W69" s="122"/>
      <c r="X69" s="122"/>
      <c r="Y69" s="122"/>
      <c r="Z69" s="124"/>
      <c r="AA69" s="125"/>
    </row>
    <row r="70" spans="1:27" s="126" customFormat="1" ht="10.5" customHeight="1" x14ac:dyDescent="0.15">
      <c r="A70" s="145"/>
      <c r="B70" s="103" t="s">
        <v>765</v>
      </c>
      <c r="C70" s="147"/>
      <c r="D70" s="146"/>
      <c r="E70" s="147"/>
      <c r="F70" s="146"/>
      <c r="G70" s="147"/>
      <c r="H70" s="146"/>
      <c r="I70" s="146"/>
      <c r="J70" s="146"/>
      <c r="K70" s="146"/>
      <c r="L70" s="146"/>
      <c r="M70" s="172"/>
      <c r="N70" s="145"/>
      <c r="O70" s="145"/>
      <c r="P70" s="145"/>
      <c r="Q70" s="145"/>
      <c r="R70" s="145"/>
      <c r="S70" s="122"/>
      <c r="T70" s="123"/>
      <c r="U70" s="122"/>
      <c r="V70" s="122"/>
      <c r="W70" s="122"/>
      <c r="X70" s="122"/>
      <c r="Y70" s="122"/>
      <c r="Z70" s="124"/>
      <c r="AA70" s="125"/>
    </row>
    <row r="71" spans="1:27" s="126" customFormat="1" ht="25.5" customHeight="1" x14ac:dyDescent="0.15">
      <c r="A71" s="220" t="s">
        <v>106</v>
      </c>
      <c r="B71" s="225" t="s">
        <v>957</v>
      </c>
      <c r="C71" s="228">
        <v>0</v>
      </c>
      <c r="D71" s="231">
        <v>0</v>
      </c>
      <c r="E71" s="228">
        <v>0</v>
      </c>
      <c r="F71" s="231">
        <v>0</v>
      </c>
      <c r="G71" s="228">
        <v>22556.9</v>
      </c>
      <c r="H71" s="231">
        <v>22144.6</v>
      </c>
      <c r="I71" s="231">
        <v>0</v>
      </c>
      <c r="J71" s="231">
        <v>0</v>
      </c>
      <c r="K71" s="231">
        <f>C71+E71+G71+I71</f>
        <v>22556.9</v>
      </c>
      <c r="L71" s="231">
        <f>D71+F71+H71+J71</f>
        <v>22144.6</v>
      </c>
      <c r="M71" s="180">
        <f>L71-K71</f>
        <v>-412.30000000000291</v>
      </c>
      <c r="N71" s="225" t="s">
        <v>829</v>
      </c>
      <c r="O71" s="105" t="s">
        <v>909</v>
      </c>
      <c r="P71" s="104">
        <v>1.5</v>
      </c>
      <c r="Q71" s="104">
        <v>4.4000000000000004</v>
      </c>
      <c r="R71" s="225" t="s">
        <v>956</v>
      </c>
      <c r="S71" s="122"/>
      <c r="T71" s="123"/>
      <c r="U71" s="122"/>
      <c r="V71" s="122"/>
      <c r="W71" s="122"/>
      <c r="X71" s="122"/>
      <c r="Y71" s="122"/>
      <c r="Z71" s="124"/>
      <c r="AA71" s="125"/>
    </row>
    <row r="72" spans="1:27" s="126" customFormat="1" ht="21.75" customHeight="1" x14ac:dyDescent="0.15">
      <c r="A72" s="221"/>
      <c r="B72" s="226"/>
      <c r="C72" s="229"/>
      <c r="D72" s="232"/>
      <c r="E72" s="229"/>
      <c r="F72" s="232"/>
      <c r="G72" s="229"/>
      <c r="H72" s="232"/>
      <c r="I72" s="232"/>
      <c r="J72" s="232"/>
      <c r="K72" s="232"/>
      <c r="L72" s="232"/>
      <c r="M72" s="163"/>
      <c r="N72" s="226"/>
      <c r="O72" s="105" t="s">
        <v>870</v>
      </c>
      <c r="P72" s="104">
        <v>8</v>
      </c>
      <c r="Q72" s="104">
        <v>6.4</v>
      </c>
      <c r="R72" s="226"/>
      <c r="S72" s="122"/>
      <c r="T72" s="123"/>
      <c r="U72" s="122"/>
      <c r="V72" s="122"/>
      <c r="W72" s="122"/>
      <c r="X72" s="122"/>
      <c r="Y72" s="122"/>
      <c r="Z72" s="124"/>
      <c r="AA72" s="125"/>
    </row>
    <row r="73" spans="1:27" s="126" customFormat="1" ht="21.75" customHeight="1" x14ac:dyDescent="0.15">
      <c r="A73" s="221"/>
      <c r="B73" s="226"/>
      <c r="C73" s="229"/>
      <c r="D73" s="232"/>
      <c r="E73" s="229"/>
      <c r="F73" s="232"/>
      <c r="G73" s="229"/>
      <c r="H73" s="232"/>
      <c r="I73" s="232"/>
      <c r="J73" s="232"/>
      <c r="K73" s="232"/>
      <c r="L73" s="232"/>
      <c r="M73" s="163"/>
      <c r="N73" s="226"/>
      <c r="O73" s="105" t="s">
        <v>955</v>
      </c>
      <c r="P73" s="104">
        <v>0</v>
      </c>
      <c r="Q73" s="104">
        <v>0.64700000000000002</v>
      </c>
      <c r="R73" s="226"/>
      <c r="S73" s="122"/>
      <c r="T73" s="123"/>
      <c r="U73" s="122"/>
      <c r="V73" s="122"/>
      <c r="W73" s="122"/>
      <c r="X73" s="122"/>
      <c r="Y73" s="122"/>
      <c r="Z73" s="124"/>
      <c r="AA73" s="125"/>
    </row>
    <row r="74" spans="1:27" s="126" customFormat="1" ht="37.5" x14ac:dyDescent="0.15">
      <c r="A74" s="221"/>
      <c r="B74" s="226"/>
      <c r="C74" s="229"/>
      <c r="D74" s="232"/>
      <c r="E74" s="229"/>
      <c r="F74" s="232"/>
      <c r="G74" s="229"/>
      <c r="H74" s="232"/>
      <c r="I74" s="232"/>
      <c r="J74" s="232"/>
      <c r="K74" s="232"/>
      <c r="L74" s="232"/>
      <c r="M74" s="163"/>
      <c r="N74" s="226"/>
      <c r="O74" s="105" t="s">
        <v>871</v>
      </c>
      <c r="P74" s="104">
        <v>71</v>
      </c>
      <c r="Q74" s="104">
        <v>61</v>
      </c>
      <c r="R74" s="226"/>
      <c r="S74" s="122"/>
      <c r="T74" s="123"/>
      <c r="U74" s="122"/>
      <c r="V74" s="122"/>
      <c r="W74" s="122"/>
      <c r="X74" s="122"/>
      <c r="Y74" s="122"/>
      <c r="Z74" s="124"/>
      <c r="AA74" s="125"/>
    </row>
    <row r="75" spans="1:27" s="126" customFormat="1" ht="15" x14ac:dyDescent="0.15">
      <c r="A75" s="221"/>
      <c r="B75" s="226"/>
      <c r="C75" s="229"/>
      <c r="D75" s="232"/>
      <c r="E75" s="229"/>
      <c r="F75" s="232"/>
      <c r="G75" s="229"/>
      <c r="H75" s="232"/>
      <c r="I75" s="232"/>
      <c r="J75" s="232"/>
      <c r="K75" s="232"/>
      <c r="L75" s="232"/>
      <c r="M75" s="163"/>
      <c r="N75" s="226"/>
      <c r="O75" s="105" t="s">
        <v>872</v>
      </c>
      <c r="P75" s="104">
        <v>1000</v>
      </c>
      <c r="Q75" s="104">
        <v>949</v>
      </c>
      <c r="R75" s="226"/>
      <c r="S75" s="122"/>
      <c r="U75" s="122"/>
      <c r="V75" s="122"/>
      <c r="W75" s="122"/>
      <c r="X75" s="122"/>
      <c r="Y75" s="122"/>
      <c r="Z75" s="124"/>
      <c r="AA75" s="125"/>
    </row>
    <row r="76" spans="1:27" s="126" customFormat="1" ht="15" x14ac:dyDescent="0.15">
      <c r="A76" s="221"/>
      <c r="B76" s="226"/>
      <c r="C76" s="229"/>
      <c r="D76" s="232"/>
      <c r="E76" s="229"/>
      <c r="F76" s="232"/>
      <c r="G76" s="229"/>
      <c r="H76" s="232"/>
      <c r="I76" s="232"/>
      <c r="J76" s="232"/>
      <c r="K76" s="232"/>
      <c r="L76" s="232"/>
      <c r="M76" s="163"/>
      <c r="N76" s="226"/>
      <c r="O76" s="105" t="s">
        <v>92</v>
      </c>
      <c r="P76" s="104">
        <v>0</v>
      </c>
      <c r="Q76" s="104">
        <v>0</v>
      </c>
      <c r="R76" s="226"/>
      <c r="S76" s="122"/>
      <c r="T76" s="122"/>
      <c r="U76" s="122"/>
      <c r="V76" s="122"/>
      <c r="W76" s="122"/>
      <c r="X76" s="122"/>
      <c r="Y76" s="122"/>
      <c r="Z76" s="124"/>
      <c r="AA76" s="125"/>
    </row>
    <row r="77" spans="1:27" s="126" customFormat="1" ht="15" x14ac:dyDescent="0.15">
      <c r="A77" s="221"/>
      <c r="B77" s="226"/>
      <c r="C77" s="229"/>
      <c r="D77" s="232"/>
      <c r="E77" s="229"/>
      <c r="F77" s="232"/>
      <c r="G77" s="229"/>
      <c r="H77" s="232"/>
      <c r="I77" s="232"/>
      <c r="J77" s="232"/>
      <c r="K77" s="232"/>
      <c r="L77" s="232"/>
      <c r="M77" s="163"/>
      <c r="N77" s="226"/>
      <c r="O77" s="105" t="s">
        <v>93</v>
      </c>
      <c r="P77" s="104">
        <v>0</v>
      </c>
      <c r="Q77" s="104">
        <v>0</v>
      </c>
      <c r="R77" s="226"/>
      <c r="S77" s="122"/>
      <c r="T77" s="122"/>
      <c r="U77" s="122"/>
      <c r="V77" s="122"/>
      <c r="W77" s="122"/>
      <c r="X77" s="122"/>
      <c r="Y77" s="122"/>
      <c r="Z77" s="124"/>
      <c r="AA77" s="125"/>
    </row>
    <row r="78" spans="1:27" s="126" customFormat="1" x14ac:dyDescent="0.15">
      <c r="A78" s="221"/>
      <c r="B78" s="226"/>
      <c r="C78" s="229"/>
      <c r="D78" s="232"/>
      <c r="E78" s="229"/>
      <c r="F78" s="232"/>
      <c r="G78" s="229"/>
      <c r="H78" s="232"/>
      <c r="I78" s="232"/>
      <c r="J78" s="232"/>
      <c r="K78" s="232"/>
      <c r="L78" s="232"/>
      <c r="M78" s="163"/>
      <c r="N78" s="226"/>
      <c r="O78" s="105" t="s">
        <v>96</v>
      </c>
      <c r="P78" s="104">
        <v>6.9</v>
      </c>
      <c r="Q78" s="104">
        <v>4.12</v>
      </c>
      <c r="R78" s="226"/>
      <c r="S78" s="122"/>
      <c r="T78" s="123"/>
      <c r="U78" s="122"/>
      <c r="V78" s="122"/>
      <c r="W78" s="122"/>
      <c r="X78" s="122"/>
      <c r="Y78" s="122"/>
      <c r="Z78" s="124"/>
      <c r="AA78" s="125"/>
    </row>
    <row r="79" spans="1:27" s="126" customFormat="1" x14ac:dyDescent="0.15">
      <c r="A79" s="221"/>
      <c r="B79" s="226"/>
      <c r="C79" s="229"/>
      <c r="D79" s="232"/>
      <c r="E79" s="229"/>
      <c r="F79" s="232"/>
      <c r="G79" s="229"/>
      <c r="H79" s="232"/>
      <c r="I79" s="232"/>
      <c r="J79" s="232"/>
      <c r="K79" s="232"/>
      <c r="L79" s="232"/>
      <c r="M79" s="163"/>
      <c r="N79" s="226"/>
      <c r="O79" s="105" t="s">
        <v>97</v>
      </c>
      <c r="P79" s="104">
        <v>7.5</v>
      </c>
      <c r="Q79" s="104">
        <v>5</v>
      </c>
      <c r="R79" s="226"/>
      <c r="S79" s="122"/>
      <c r="T79" s="123"/>
      <c r="U79" s="122"/>
      <c r="V79" s="122"/>
      <c r="W79" s="122"/>
      <c r="X79" s="122"/>
      <c r="Y79" s="122"/>
      <c r="Z79" s="124"/>
      <c r="AA79" s="125"/>
    </row>
    <row r="80" spans="1:27" s="126" customFormat="1" x14ac:dyDescent="0.15">
      <c r="A80" s="221"/>
      <c r="B80" s="226"/>
      <c r="C80" s="229"/>
      <c r="D80" s="232"/>
      <c r="E80" s="229"/>
      <c r="F80" s="232"/>
      <c r="G80" s="229"/>
      <c r="H80" s="232"/>
      <c r="I80" s="232"/>
      <c r="J80" s="232"/>
      <c r="K80" s="232"/>
      <c r="L80" s="232"/>
      <c r="M80" s="163"/>
      <c r="N80" s="226"/>
      <c r="O80" s="105" t="s">
        <v>98</v>
      </c>
      <c r="P80" s="104">
        <v>9.5</v>
      </c>
      <c r="Q80" s="104">
        <v>7.6</v>
      </c>
      <c r="R80" s="226"/>
      <c r="S80" s="122"/>
      <c r="T80" s="123"/>
      <c r="U80" s="122"/>
      <c r="V80" s="122"/>
      <c r="W80" s="122"/>
      <c r="X80" s="122"/>
      <c r="Y80" s="122"/>
      <c r="Z80" s="124"/>
      <c r="AA80" s="125"/>
    </row>
    <row r="81" spans="1:27" s="126" customFormat="1" x14ac:dyDescent="0.15">
      <c r="A81" s="221"/>
      <c r="B81" s="226"/>
      <c r="C81" s="229"/>
      <c r="D81" s="232"/>
      <c r="E81" s="229"/>
      <c r="F81" s="232"/>
      <c r="G81" s="229"/>
      <c r="H81" s="232"/>
      <c r="I81" s="232"/>
      <c r="J81" s="232"/>
      <c r="K81" s="232"/>
      <c r="L81" s="232"/>
      <c r="M81" s="163"/>
      <c r="N81" s="226"/>
      <c r="O81" s="105" t="s">
        <v>99</v>
      </c>
      <c r="P81" s="104">
        <v>9.1999999999999993</v>
      </c>
      <c r="Q81" s="104">
        <v>10.19</v>
      </c>
      <c r="R81" s="226"/>
      <c r="S81" s="122"/>
      <c r="T81" s="123"/>
      <c r="U81" s="122"/>
      <c r="V81" s="122"/>
      <c r="W81" s="122"/>
      <c r="X81" s="122"/>
      <c r="Y81" s="122"/>
      <c r="Z81" s="124"/>
      <c r="AA81" s="125"/>
    </row>
    <row r="82" spans="1:27" s="126" customFormat="1" x14ac:dyDescent="0.15">
      <c r="A82" s="221"/>
      <c r="B82" s="226"/>
      <c r="C82" s="229"/>
      <c r="D82" s="232"/>
      <c r="E82" s="229"/>
      <c r="F82" s="232"/>
      <c r="G82" s="229"/>
      <c r="H82" s="232"/>
      <c r="I82" s="232"/>
      <c r="J82" s="232"/>
      <c r="K82" s="232"/>
      <c r="L82" s="232"/>
      <c r="M82" s="163"/>
      <c r="N82" s="226"/>
      <c r="O82" s="105" t="s">
        <v>101</v>
      </c>
      <c r="P82" s="104">
        <v>1150</v>
      </c>
      <c r="Q82" s="104">
        <v>884</v>
      </c>
      <c r="R82" s="226"/>
      <c r="S82" s="122"/>
      <c r="T82" s="123"/>
      <c r="U82" s="122"/>
      <c r="V82" s="122"/>
      <c r="W82" s="122"/>
      <c r="X82" s="122"/>
      <c r="Y82" s="122"/>
      <c r="Z82" s="124"/>
      <c r="AA82" s="125"/>
    </row>
    <row r="83" spans="1:27" s="126" customFormat="1" x14ac:dyDescent="0.15">
      <c r="A83" s="221"/>
      <c r="B83" s="226"/>
      <c r="C83" s="229"/>
      <c r="D83" s="232"/>
      <c r="E83" s="229"/>
      <c r="F83" s="232"/>
      <c r="G83" s="229"/>
      <c r="H83" s="232"/>
      <c r="I83" s="232"/>
      <c r="J83" s="232"/>
      <c r="K83" s="232"/>
      <c r="L83" s="232"/>
      <c r="M83" s="163"/>
      <c r="N83" s="226"/>
      <c r="O83" s="105" t="s">
        <v>954</v>
      </c>
      <c r="P83" s="104">
        <v>3</v>
      </c>
      <c r="Q83" s="104">
        <v>3</v>
      </c>
      <c r="R83" s="226"/>
      <c r="S83" s="122"/>
      <c r="T83" s="123"/>
      <c r="U83" s="122"/>
      <c r="V83" s="122"/>
      <c r="W83" s="122"/>
      <c r="X83" s="122"/>
      <c r="Y83" s="122"/>
      <c r="Z83" s="124"/>
      <c r="AA83" s="125"/>
    </row>
    <row r="84" spans="1:27" s="126" customFormat="1" ht="0.75" customHeight="1" x14ac:dyDescent="0.15">
      <c r="A84" s="220" t="s">
        <v>836</v>
      </c>
      <c r="B84" s="220" t="s">
        <v>800</v>
      </c>
      <c r="C84" s="218">
        <f>C101</f>
        <v>0</v>
      </c>
      <c r="D84" s="216">
        <f>D101</f>
        <v>0</v>
      </c>
      <c r="E84" s="218">
        <v>0</v>
      </c>
      <c r="F84" s="216">
        <v>0</v>
      </c>
      <c r="G84" s="218">
        <f t="shared" ref="G84:L84" si="22">G101</f>
        <v>23752.6</v>
      </c>
      <c r="H84" s="216">
        <f t="shared" si="22"/>
        <v>23012.9</v>
      </c>
      <c r="I84" s="216">
        <f t="shared" si="22"/>
        <v>0</v>
      </c>
      <c r="J84" s="216">
        <f t="shared" si="22"/>
        <v>0</v>
      </c>
      <c r="K84" s="216">
        <f t="shared" si="22"/>
        <v>23752.6</v>
      </c>
      <c r="L84" s="216">
        <f t="shared" si="22"/>
        <v>23012.9</v>
      </c>
      <c r="M84" s="168"/>
      <c r="N84" s="220" t="s">
        <v>897</v>
      </c>
      <c r="O84" s="104" t="s">
        <v>131</v>
      </c>
      <c r="P84" s="104">
        <f>P101</f>
        <v>0</v>
      </c>
      <c r="Q84" s="104">
        <f>Q101</f>
        <v>0</v>
      </c>
      <c r="R84" s="145"/>
      <c r="S84" s="122"/>
      <c r="T84" s="123"/>
      <c r="U84" s="122"/>
      <c r="V84" s="122"/>
      <c r="W84" s="122"/>
      <c r="X84" s="122"/>
      <c r="Y84" s="122"/>
      <c r="Z84" s="124"/>
      <c r="AA84" s="125"/>
    </row>
    <row r="85" spans="1:27" s="126" customFormat="1" ht="30" x14ac:dyDescent="0.15">
      <c r="A85" s="221"/>
      <c r="B85" s="221"/>
      <c r="C85" s="219"/>
      <c r="D85" s="217"/>
      <c r="E85" s="219"/>
      <c r="F85" s="217"/>
      <c r="G85" s="219"/>
      <c r="H85" s="217"/>
      <c r="I85" s="217"/>
      <c r="J85" s="217"/>
      <c r="K85" s="217"/>
      <c r="L85" s="217"/>
      <c r="M85" s="169"/>
      <c r="N85" s="221"/>
      <c r="O85" s="104" t="s">
        <v>132</v>
      </c>
      <c r="P85" s="104">
        <f t="shared" ref="P85:Q85" si="23">P102</f>
        <v>1900</v>
      </c>
      <c r="Q85" s="104">
        <f t="shared" si="23"/>
        <v>1900</v>
      </c>
      <c r="R85" s="145"/>
      <c r="S85" s="122"/>
      <c r="T85" s="123"/>
      <c r="U85" s="122"/>
      <c r="V85" s="122"/>
      <c r="W85" s="122"/>
      <c r="X85" s="122"/>
      <c r="Y85" s="122"/>
      <c r="Z85" s="124"/>
      <c r="AA85" s="125"/>
    </row>
    <row r="86" spans="1:27" s="126" customFormat="1" ht="22.5" x14ac:dyDescent="0.15">
      <c r="A86" s="221"/>
      <c r="B86" s="221"/>
      <c r="C86" s="219"/>
      <c r="D86" s="217"/>
      <c r="E86" s="219"/>
      <c r="F86" s="217"/>
      <c r="G86" s="219"/>
      <c r="H86" s="217"/>
      <c r="I86" s="217"/>
      <c r="J86" s="217"/>
      <c r="K86" s="217"/>
      <c r="L86" s="217"/>
      <c r="M86" s="169"/>
      <c r="N86" s="221"/>
      <c r="O86" s="104" t="s">
        <v>133</v>
      </c>
      <c r="P86" s="104">
        <f t="shared" ref="P86:Q86" si="24">P103</f>
        <v>1</v>
      </c>
      <c r="Q86" s="104">
        <f t="shared" si="24"/>
        <v>1</v>
      </c>
      <c r="R86" s="145"/>
      <c r="S86" s="122"/>
      <c r="T86" s="123"/>
      <c r="U86" s="122"/>
      <c r="V86" s="122"/>
      <c r="W86" s="122"/>
      <c r="X86" s="122"/>
      <c r="Y86" s="122"/>
      <c r="Z86" s="124"/>
      <c r="AA86" s="125"/>
    </row>
    <row r="87" spans="1:27" s="126" customFormat="1" ht="22.5" x14ac:dyDescent="0.15">
      <c r="A87" s="221"/>
      <c r="B87" s="221"/>
      <c r="C87" s="219"/>
      <c r="D87" s="217"/>
      <c r="E87" s="219"/>
      <c r="F87" s="217"/>
      <c r="G87" s="219"/>
      <c r="H87" s="217"/>
      <c r="I87" s="217"/>
      <c r="J87" s="217"/>
      <c r="K87" s="217"/>
      <c r="L87" s="217"/>
      <c r="M87" s="169"/>
      <c r="N87" s="221"/>
      <c r="O87" s="104" t="s">
        <v>134</v>
      </c>
      <c r="P87" s="104">
        <f t="shared" ref="P87:Q87" si="25">P104</f>
        <v>100</v>
      </c>
      <c r="Q87" s="104">
        <f t="shared" si="25"/>
        <v>100</v>
      </c>
      <c r="R87" s="145"/>
      <c r="S87" s="122"/>
      <c r="T87" s="123"/>
      <c r="U87" s="122"/>
      <c r="V87" s="122"/>
      <c r="W87" s="122"/>
      <c r="X87" s="122"/>
      <c r="Y87" s="122"/>
      <c r="Z87" s="124"/>
      <c r="AA87" s="125"/>
    </row>
    <row r="88" spans="1:27" s="126" customFormat="1" ht="22.5" x14ac:dyDescent="0.15">
      <c r="A88" s="221"/>
      <c r="B88" s="221"/>
      <c r="C88" s="219"/>
      <c r="D88" s="217"/>
      <c r="E88" s="219"/>
      <c r="F88" s="217"/>
      <c r="G88" s="219"/>
      <c r="H88" s="217"/>
      <c r="I88" s="217"/>
      <c r="J88" s="217"/>
      <c r="K88" s="217"/>
      <c r="L88" s="217"/>
      <c r="M88" s="169"/>
      <c r="N88" s="221"/>
      <c r="O88" s="104" t="s">
        <v>135</v>
      </c>
      <c r="P88" s="104">
        <f t="shared" ref="P88:Q88" si="26">P105</f>
        <v>4</v>
      </c>
      <c r="Q88" s="104">
        <f t="shared" si="26"/>
        <v>4</v>
      </c>
      <c r="R88" s="145"/>
      <c r="S88" s="122"/>
      <c r="T88" s="123"/>
      <c r="U88" s="122"/>
      <c r="V88" s="122"/>
      <c r="W88" s="122"/>
      <c r="X88" s="122"/>
      <c r="Y88" s="122"/>
      <c r="Z88" s="124"/>
      <c r="AA88" s="125"/>
    </row>
    <row r="89" spans="1:27" s="126" customFormat="1" ht="30" x14ac:dyDescent="0.15">
      <c r="A89" s="221"/>
      <c r="B89" s="221"/>
      <c r="C89" s="219"/>
      <c r="D89" s="217"/>
      <c r="E89" s="219"/>
      <c r="F89" s="217"/>
      <c r="G89" s="219"/>
      <c r="H89" s="217"/>
      <c r="I89" s="217"/>
      <c r="J89" s="217"/>
      <c r="K89" s="217"/>
      <c r="L89" s="217"/>
      <c r="M89" s="169"/>
      <c r="N89" s="221"/>
      <c r="O89" s="104" t="s">
        <v>136</v>
      </c>
      <c r="P89" s="104">
        <f t="shared" ref="P89:Q89" si="27">P106</f>
        <v>2</v>
      </c>
      <c r="Q89" s="104">
        <f t="shared" si="27"/>
        <v>2</v>
      </c>
      <c r="R89" s="145"/>
      <c r="S89" s="122"/>
      <c r="T89" s="123"/>
      <c r="U89" s="122"/>
      <c r="V89" s="122"/>
      <c r="W89" s="122"/>
      <c r="X89" s="122"/>
      <c r="Y89" s="122"/>
      <c r="Z89" s="124"/>
      <c r="AA89" s="125"/>
    </row>
    <row r="90" spans="1:27" s="126" customFormat="1" ht="21.75" customHeight="1" x14ac:dyDescent="0.15">
      <c r="A90" s="221"/>
      <c r="B90" s="221"/>
      <c r="C90" s="219"/>
      <c r="D90" s="217"/>
      <c r="E90" s="219"/>
      <c r="F90" s="217"/>
      <c r="G90" s="219"/>
      <c r="H90" s="217"/>
      <c r="I90" s="217"/>
      <c r="J90" s="217"/>
      <c r="K90" s="217"/>
      <c r="L90" s="217"/>
      <c r="M90" s="169"/>
      <c r="N90" s="221"/>
      <c r="O90" s="104" t="s">
        <v>921</v>
      </c>
      <c r="P90" s="104">
        <f t="shared" ref="P90:Q90" si="28">P107</f>
        <v>2</v>
      </c>
      <c r="Q90" s="104">
        <f t="shared" si="28"/>
        <v>2</v>
      </c>
      <c r="R90" s="145"/>
      <c r="S90" s="122"/>
      <c r="T90" s="123"/>
      <c r="U90" s="122"/>
      <c r="V90" s="122"/>
      <c r="W90" s="122"/>
      <c r="X90" s="122"/>
      <c r="Y90" s="122"/>
      <c r="Z90" s="124"/>
      <c r="AA90" s="125"/>
    </row>
    <row r="91" spans="1:27" s="126" customFormat="1" ht="21.75" customHeight="1" x14ac:dyDescent="0.15">
      <c r="A91" s="221"/>
      <c r="B91" s="221"/>
      <c r="C91" s="219"/>
      <c r="D91" s="217"/>
      <c r="E91" s="219"/>
      <c r="F91" s="217"/>
      <c r="G91" s="219"/>
      <c r="H91" s="217"/>
      <c r="I91" s="217"/>
      <c r="J91" s="217"/>
      <c r="K91" s="217"/>
      <c r="L91" s="217"/>
      <c r="M91" s="169"/>
      <c r="N91" s="221"/>
      <c r="O91" s="104" t="s">
        <v>258</v>
      </c>
      <c r="P91" s="104">
        <f t="shared" ref="P91:Q91" si="29">P108</f>
        <v>3</v>
      </c>
      <c r="Q91" s="104">
        <f t="shared" si="29"/>
        <v>3</v>
      </c>
      <c r="R91" s="145"/>
      <c r="S91" s="122"/>
      <c r="T91" s="123"/>
      <c r="U91" s="122"/>
      <c r="V91" s="122"/>
      <c r="W91" s="122"/>
      <c r="X91" s="122"/>
      <c r="Y91" s="122"/>
      <c r="Z91" s="124"/>
      <c r="AA91" s="125"/>
    </row>
    <row r="92" spans="1:27" s="126" customFormat="1" ht="30" x14ac:dyDescent="0.15">
      <c r="A92" s="221"/>
      <c r="B92" s="221"/>
      <c r="C92" s="219"/>
      <c r="D92" s="217"/>
      <c r="E92" s="219"/>
      <c r="F92" s="217"/>
      <c r="G92" s="219"/>
      <c r="H92" s="217"/>
      <c r="I92" s="217"/>
      <c r="J92" s="217"/>
      <c r="K92" s="217"/>
      <c r="L92" s="217"/>
      <c r="M92" s="169">
        <f>L84-K84</f>
        <v>-739.69999999999709</v>
      </c>
      <c r="N92" s="221"/>
      <c r="O92" s="104" t="s">
        <v>960</v>
      </c>
      <c r="P92" s="104">
        <f>P109</f>
        <v>4</v>
      </c>
      <c r="Q92" s="104">
        <f>Q109</f>
        <v>4</v>
      </c>
      <c r="R92" s="145"/>
      <c r="S92" s="122"/>
      <c r="T92" s="123"/>
      <c r="U92" s="122"/>
      <c r="V92" s="122"/>
      <c r="W92" s="122"/>
      <c r="X92" s="122"/>
      <c r="Y92" s="122"/>
      <c r="Z92" s="124"/>
      <c r="AA92" s="125"/>
    </row>
    <row r="93" spans="1:27" s="126" customFormat="1" ht="22.5" x14ac:dyDescent="0.15">
      <c r="A93" s="221"/>
      <c r="B93" s="221"/>
      <c r="C93" s="219"/>
      <c r="D93" s="217"/>
      <c r="E93" s="219"/>
      <c r="F93" s="217"/>
      <c r="G93" s="219"/>
      <c r="H93" s="217"/>
      <c r="I93" s="217"/>
      <c r="J93" s="217"/>
      <c r="K93" s="217"/>
      <c r="L93" s="217"/>
      <c r="M93" s="169"/>
      <c r="N93" s="221"/>
      <c r="O93" s="104" t="s">
        <v>961</v>
      </c>
      <c r="P93" s="104">
        <f t="shared" ref="P93:Q93" si="30">P110</f>
        <v>4</v>
      </c>
      <c r="Q93" s="104">
        <f t="shared" si="30"/>
        <v>4</v>
      </c>
      <c r="R93" s="145"/>
      <c r="S93" s="122"/>
      <c r="T93" s="123"/>
      <c r="U93" s="122"/>
      <c r="V93" s="122"/>
      <c r="W93" s="122"/>
      <c r="X93" s="122"/>
      <c r="Y93" s="122"/>
      <c r="Z93" s="124"/>
      <c r="AA93" s="125"/>
    </row>
    <row r="94" spans="1:27" s="126" customFormat="1" ht="30" x14ac:dyDescent="0.15">
      <c r="A94" s="221"/>
      <c r="B94" s="221"/>
      <c r="C94" s="219"/>
      <c r="D94" s="217"/>
      <c r="E94" s="219"/>
      <c r="F94" s="217"/>
      <c r="G94" s="219"/>
      <c r="H94" s="217"/>
      <c r="I94" s="217"/>
      <c r="J94" s="217"/>
      <c r="K94" s="217"/>
      <c r="L94" s="217"/>
      <c r="M94" s="169"/>
      <c r="N94" s="221"/>
      <c r="O94" s="104" t="s">
        <v>922</v>
      </c>
      <c r="P94" s="104">
        <f t="shared" ref="P94:Q94" si="31">P111</f>
        <v>1</v>
      </c>
      <c r="Q94" s="104">
        <f t="shared" si="31"/>
        <v>1</v>
      </c>
      <c r="R94" s="145"/>
      <c r="S94" s="122"/>
      <c r="T94" s="123"/>
      <c r="U94" s="122"/>
      <c r="V94" s="122"/>
      <c r="W94" s="122"/>
      <c r="X94" s="122"/>
      <c r="Y94" s="122"/>
      <c r="Z94" s="124"/>
      <c r="AA94" s="125"/>
    </row>
    <row r="95" spans="1:27" s="126" customFormat="1" x14ac:dyDescent="0.15">
      <c r="A95" s="221"/>
      <c r="B95" s="221"/>
      <c r="C95" s="219"/>
      <c r="D95" s="217"/>
      <c r="E95" s="219"/>
      <c r="F95" s="217"/>
      <c r="G95" s="219"/>
      <c r="H95" s="217"/>
      <c r="I95" s="217"/>
      <c r="J95" s="217"/>
      <c r="K95" s="217"/>
      <c r="L95" s="217"/>
      <c r="M95" s="169"/>
      <c r="N95" s="221"/>
      <c r="O95" s="104" t="s">
        <v>923</v>
      </c>
      <c r="P95" s="104">
        <f t="shared" ref="P95:Q95" si="32">P112</f>
        <v>1</v>
      </c>
      <c r="Q95" s="104">
        <f t="shared" si="32"/>
        <v>1</v>
      </c>
      <c r="R95" s="145"/>
      <c r="S95" s="122"/>
      <c r="T95" s="123"/>
      <c r="U95" s="122"/>
      <c r="V95" s="122"/>
      <c r="W95" s="122"/>
      <c r="X95" s="122"/>
      <c r="Y95" s="122"/>
      <c r="Z95" s="124"/>
      <c r="AA95" s="125"/>
    </row>
    <row r="96" spans="1:27" s="126" customFormat="1" ht="22.5" x14ac:dyDescent="0.15">
      <c r="A96" s="221"/>
      <c r="B96" s="221"/>
      <c r="C96" s="219"/>
      <c r="D96" s="217"/>
      <c r="E96" s="219"/>
      <c r="F96" s="217"/>
      <c r="G96" s="219"/>
      <c r="H96" s="217"/>
      <c r="I96" s="217"/>
      <c r="J96" s="217"/>
      <c r="K96" s="217"/>
      <c r="L96" s="217"/>
      <c r="M96" s="169"/>
      <c r="N96" s="221"/>
      <c r="O96" s="104" t="s">
        <v>962</v>
      </c>
      <c r="P96" s="104">
        <f t="shared" ref="P96:Q96" si="33">P113</f>
        <v>2</v>
      </c>
      <c r="Q96" s="104">
        <f t="shared" si="33"/>
        <v>2</v>
      </c>
      <c r="R96" s="145"/>
      <c r="S96" s="122"/>
      <c r="T96" s="123"/>
      <c r="U96" s="122"/>
      <c r="V96" s="122"/>
      <c r="W96" s="122"/>
      <c r="X96" s="122"/>
      <c r="Y96" s="122"/>
      <c r="Z96" s="124"/>
      <c r="AA96" s="125"/>
    </row>
    <row r="97" spans="1:27" s="126" customFormat="1" ht="22.5" x14ac:dyDescent="0.15">
      <c r="A97" s="221"/>
      <c r="B97" s="221"/>
      <c r="C97" s="219"/>
      <c r="D97" s="217"/>
      <c r="E97" s="219"/>
      <c r="F97" s="217"/>
      <c r="G97" s="219"/>
      <c r="H97" s="217"/>
      <c r="I97" s="217"/>
      <c r="J97" s="217"/>
      <c r="K97" s="217"/>
      <c r="L97" s="217"/>
      <c r="M97" s="169"/>
      <c r="N97" s="221"/>
      <c r="O97" s="104" t="s">
        <v>964</v>
      </c>
      <c r="P97" s="104">
        <f t="shared" ref="P97:Q97" si="34">P114</f>
        <v>1</v>
      </c>
      <c r="Q97" s="104">
        <f t="shared" si="34"/>
        <v>1</v>
      </c>
      <c r="R97" s="145"/>
      <c r="S97" s="122"/>
      <c r="T97" s="123"/>
      <c r="U97" s="122"/>
      <c r="V97" s="122"/>
      <c r="W97" s="122"/>
      <c r="X97" s="122"/>
      <c r="Y97" s="122"/>
      <c r="Z97" s="124"/>
      <c r="AA97" s="125"/>
    </row>
    <row r="98" spans="1:27" s="126" customFormat="1" ht="30" x14ac:dyDescent="0.15">
      <c r="A98" s="221"/>
      <c r="B98" s="221"/>
      <c r="C98" s="219"/>
      <c r="D98" s="217"/>
      <c r="E98" s="219"/>
      <c r="F98" s="217"/>
      <c r="G98" s="219"/>
      <c r="H98" s="217"/>
      <c r="I98" s="217"/>
      <c r="J98" s="217"/>
      <c r="K98" s="217"/>
      <c r="L98" s="217"/>
      <c r="M98" s="169"/>
      <c r="N98" s="221"/>
      <c r="O98" s="104" t="s">
        <v>959</v>
      </c>
      <c r="P98" s="104">
        <v>1</v>
      </c>
      <c r="Q98" s="104">
        <v>1</v>
      </c>
      <c r="R98" s="145"/>
      <c r="S98" s="122"/>
      <c r="T98" s="123"/>
      <c r="U98" s="122"/>
      <c r="V98" s="122"/>
      <c r="W98" s="122"/>
      <c r="X98" s="122"/>
      <c r="Y98" s="122"/>
      <c r="Z98" s="124"/>
      <c r="AA98" s="125"/>
    </row>
    <row r="99" spans="1:27" s="126" customFormat="1" ht="30" x14ac:dyDescent="0.15">
      <c r="A99" s="221"/>
      <c r="B99" s="221"/>
      <c r="C99" s="219"/>
      <c r="D99" s="217"/>
      <c r="E99" s="219"/>
      <c r="F99" s="217"/>
      <c r="G99" s="219"/>
      <c r="H99" s="217"/>
      <c r="I99" s="217"/>
      <c r="J99" s="217"/>
      <c r="K99" s="217"/>
      <c r="L99" s="217"/>
      <c r="M99" s="169"/>
      <c r="N99" s="221"/>
      <c r="O99" s="104" t="s">
        <v>958</v>
      </c>
      <c r="P99" s="104">
        <v>5</v>
      </c>
      <c r="Q99" s="104">
        <v>5</v>
      </c>
      <c r="R99" s="145"/>
      <c r="S99" s="122"/>
      <c r="T99" s="123"/>
      <c r="U99" s="122"/>
      <c r="V99" s="122"/>
      <c r="W99" s="122"/>
      <c r="X99" s="122"/>
      <c r="Y99" s="122"/>
      <c r="Z99" s="124"/>
      <c r="AA99" s="125"/>
    </row>
    <row r="100" spans="1:27" s="126" customFormat="1" ht="11.25" customHeight="1" x14ac:dyDescent="0.15">
      <c r="A100" s="145"/>
      <c r="B100" s="103" t="s">
        <v>765</v>
      </c>
      <c r="C100" s="147"/>
      <c r="D100" s="146"/>
      <c r="E100" s="147"/>
      <c r="F100" s="146"/>
      <c r="G100" s="147"/>
      <c r="H100" s="146"/>
      <c r="I100" s="146"/>
      <c r="J100" s="146"/>
      <c r="K100" s="146"/>
      <c r="L100" s="146"/>
      <c r="M100" s="172"/>
      <c r="N100" s="145"/>
      <c r="O100" s="145"/>
      <c r="P100" s="145"/>
      <c r="Q100" s="145"/>
      <c r="R100" s="145"/>
      <c r="S100" s="122"/>
      <c r="T100" s="123"/>
      <c r="U100" s="122"/>
      <c r="V100" s="122"/>
      <c r="W100" s="122"/>
      <c r="X100" s="122"/>
      <c r="Y100" s="122"/>
      <c r="Z100" s="124"/>
      <c r="AA100" s="125"/>
    </row>
    <row r="101" spans="1:27" s="126" customFormat="1" ht="21.75" hidden="1" customHeight="1" x14ac:dyDescent="0.15">
      <c r="A101" s="220" t="s">
        <v>842</v>
      </c>
      <c r="B101" s="225" t="s">
        <v>811</v>
      </c>
      <c r="C101" s="228">
        <v>0</v>
      </c>
      <c r="D101" s="231">
        <v>0</v>
      </c>
      <c r="E101" s="228">
        <v>0</v>
      </c>
      <c r="F101" s="231">
        <v>0</v>
      </c>
      <c r="G101" s="228">
        <v>23752.6</v>
      </c>
      <c r="H101" s="231">
        <v>23012.9</v>
      </c>
      <c r="I101" s="231">
        <v>0</v>
      </c>
      <c r="J101" s="231">
        <v>0</v>
      </c>
      <c r="K101" s="231">
        <f>C101+E101+G101+I101</f>
        <v>23752.6</v>
      </c>
      <c r="L101" s="231">
        <f>D101+F101+H101+J101</f>
        <v>23012.9</v>
      </c>
      <c r="M101" s="162"/>
      <c r="N101" s="225" t="s">
        <v>897</v>
      </c>
      <c r="O101" s="104" t="s">
        <v>131</v>
      </c>
      <c r="P101" s="104">
        <v>0</v>
      </c>
      <c r="Q101" s="104">
        <v>0</v>
      </c>
      <c r="R101" s="148"/>
      <c r="S101" s="122"/>
      <c r="T101" s="123"/>
      <c r="U101" s="122"/>
      <c r="V101" s="122"/>
      <c r="W101" s="122"/>
      <c r="X101" s="122"/>
      <c r="Y101" s="122"/>
      <c r="Z101" s="124"/>
      <c r="AA101" s="125"/>
    </row>
    <row r="102" spans="1:27" s="126" customFormat="1" ht="21.75" customHeight="1" x14ac:dyDescent="0.15">
      <c r="A102" s="221"/>
      <c r="B102" s="226"/>
      <c r="C102" s="229"/>
      <c r="D102" s="232"/>
      <c r="E102" s="229"/>
      <c r="F102" s="232"/>
      <c r="G102" s="229"/>
      <c r="H102" s="232"/>
      <c r="I102" s="232"/>
      <c r="J102" s="232"/>
      <c r="K102" s="232"/>
      <c r="L102" s="232"/>
      <c r="M102" s="163"/>
      <c r="N102" s="226"/>
      <c r="O102" s="104" t="s">
        <v>132</v>
      </c>
      <c r="P102" s="104">
        <f>1700+200</f>
        <v>1900</v>
      </c>
      <c r="Q102" s="104">
        <f>1700+200</f>
        <v>1900</v>
      </c>
      <c r="R102" s="148"/>
      <c r="S102" s="122"/>
      <c r="T102" s="123"/>
      <c r="U102" s="122"/>
      <c r="V102" s="122"/>
      <c r="W102" s="122"/>
      <c r="X102" s="122"/>
      <c r="Y102" s="122"/>
      <c r="Z102" s="124"/>
      <c r="AA102" s="125"/>
    </row>
    <row r="103" spans="1:27" s="126" customFormat="1" ht="21.75" customHeight="1" x14ac:dyDescent="0.15">
      <c r="A103" s="221"/>
      <c r="B103" s="226"/>
      <c r="C103" s="229"/>
      <c r="D103" s="232"/>
      <c r="E103" s="229"/>
      <c r="F103" s="232"/>
      <c r="G103" s="229"/>
      <c r="H103" s="232"/>
      <c r="I103" s="232"/>
      <c r="J103" s="232"/>
      <c r="K103" s="232"/>
      <c r="L103" s="232"/>
      <c r="M103" s="163"/>
      <c r="N103" s="226"/>
      <c r="O103" s="104" t="s">
        <v>133</v>
      </c>
      <c r="P103" s="104">
        <v>1</v>
      </c>
      <c r="Q103" s="104">
        <v>1</v>
      </c>
      <c r="R103" s="148"/>
      <c r="S103" s="122"/>
      <c r="T103" s="123"/>
      <c r="U103" s="122"/>
      <c r="V103" s="122"/>
      <c r="W103" s="122"/>
      <c r="X103" s="122"/>
      <c r="Y103" s="122"/>
      <c r="Z103" s="124"/>
      <c r="AA103" s="125"/>
    </row>
    <row r="104" spans="1:27" s="126" customFormat="1" ht="21.75" customHeight="1" x14ac:dyDescent="0.15">
      <c r="A104" s="221"/>
      <c r="B104" s="226"/>
      <c r="C104" s="229"/>
      <c r="D104" s="232"/>
      <c r="E104" s="229"/>
      <c r="F104" s="232"/>
      <c r="G104" s="229"/>
      <c r="H104" s="232"/>
      <c r="I104" s="232"/>
      <c r="J104" s="232"/>
      <c r="K104" s="232"/>
      <c r="L104" s="232"/>
      <c r="M104" s="163"/>
      <c r="N104" s="226"/>
      <c r="O104" s="104" t="s">
        <v>134</v>
      </c>
      <c r="P104" s="104">
        <v>100</v>
      </c>
      <c r="Q104" s="104">
        <v>100</v>
      </c>
      <c r="R104" s="148"/>
      <c r="S104" s="122"/>
      <c r="T104" s="123"/>
      <c r="U104" s="122"/>
      <c r="V104" s="122"/>
      <c r="W104" s="122"/>
      <c r="X104" s="122"/>
      <c r="Y104" s="122"/>
      <c r="Z104" s="124"/>
      <c r="AA104" s="125"/>
    </row>
    <row r="105" spans="1:27" s="126" customFormat="1" ht="21.75" customHeight="1" x14ac:dyDescent="0.15">
      <c r="A105" s="221"/>
      <c r="B105" s="226"/>
      <c r="C105" s="229"/>
      <c r="D105" s="232"/>
      <c r="E105" s="229"/>
      <c r="F105" s="232"/>
      <c r="G105" s="229"/>
      <c r="H105" s="232"/>
      <c r="I105" s="232"/>
      <c r="J105" s="232"/>
      <c r="K105" s="232"/>
      <c r="L105" s="232"/>
      <c r="M105" s="163"/>
      <c r="N105" s="226"/>
      <c r="O105" s="104" t="s">
        <v>135</v>
      </c>
      <c r="P105" s="104">
        <v>4</v>
      </c>
      <c r="Q105" s="104">
        <v>4</v>
      </c>
      <c r="R105" s="148"/>
      <c r="S105" s="122"/>
      <c r="T105" s="123"/>
      <c r="U105" s="122"/>
      <c r="V105" s="122"/>
      <c r="W105" s="122"/>
      <c r="X105" s="122"/>
      <c r="Y105" s="122"/>
      <c r="Z105" s="124"/>
      <c r="AA105" s="125"/>
    </row>
    <row r="106" spans="1:27" s="126" customFormat="1" ht="21.75" customHeight="1" x14ac:dyDescent="0.15">
      <c r="A106" s="221"/>
      <c r="B106" s="226"/>
      <c r="C106" s="229"/>
      <c r="D106" s="232"/>
      <c r="E106" s="229"/>
      <c r="F106" s="232"/>
      <c r="G106" s="229"/>
      <c r="H106" s="232"/>
      <c r="I106" s="232"/>
      <c r="J106" s="232"/>
      <c r="K106" s="232"/>
      <c r="L106" s="232"/>
      <c r="M106" s="163"/>
      <c r="N106" s="226"/>
      <c r="O106" s="104" t="s">
        <v>136</v>
      </c>
      <c r="P106" s="104">
        <v>2</v>
      </c>
      <c r="Q106" s="104">
        <v>2</v>
      </c>
      <c r="R106" s="148"/>
      <c r="S106" s="122"/>
      <c r="T106" s="123"/>
      <c r="U106" s="122"/>
      <c r="V106" s="122"/>
      <c r="W106" s="122"/>
      <c r="X106" s="122"/>
      <c r="Y106" s="122"/>
      <c r="Z106" s="124"/>
      <c r="AA106" s="125"/>
    </row>
    <row r="107" spans="1:27" s="126" customFormat="1" ht="21.75" customHeight="1" x14ac:dyDescent="0.15">
      <c r="A107" s="221"/>
      <c r="B107" s="226"/>
      <c r="C107" s="229"/>
      <c r="D107" s="232"/>
      <c r="E107" s="229"/>
      <c r="F107" s="232"/>
      <c r="G107" s="229"/>
      <c r="H107" s="232"/>
      <c r="I107" s="232"/>
      <c r="J107" s="232"/>
      <c r="K107" s="232"/>
      <c r="L107" s="232"/>
      <c r="M107" s="163"/>
      <c r="N107" s="226"/>
      <c r="O107" s="104" t="s">
        <v>921</v>
      </c>
      <c r="P107" s="104">
        <v>2</v>
      </c>
      <c r="Q107" s="104">
        <v>2</v>
      </c>
      <c r="R107" s="148"/>
      <c r="S107" s="122"/>
      <c r="T107" s="123"/>
      <c r="U107" s="122"/>
      <c r="V107" s="122"/>
      <c r="W107" s="122"/>
      <c r="X107" s="122"/>
      <c r="Y107" s="122"/>
      <c r="Z107" s="124"/>
      <c r="AA107" s="125"/>
    </row>
    <row r="108" spans="1:27" s="126" customFormat="1" ht="21.75" customHeight="1" x14ac:dyDescent="0.15">
      <c r="A108" s="221"/>
      <c r="B108" s="226"/>
      <c r="C108" s="229"/>
      <c r="D108" s="232"/>
      <c r="E108" s="229"/>
      <c r="F108" s="232"/>
      <c r="G108" s="229"/>
      <c r="H108" s="232"/>
      <c r="I108" s="232"/>
      <c r="J108" s="232"/>
      <c r="K108" s="232"/>
      <c r="L108" s="232"/>
      <c r="M108" s="179">
        <f>L101-K101</f>
        <v>-739.69999999999709</v>
      </c>
      <c r="N108" s="226"/>
      <c r="O108" s="104" t="s">
        <v>258</v>
      </c>
      <c r="P108" s="104">
        <v>3</v>
      </c>
      <c r="Q108" s="104">
        <v>3</v>
      </c>
      <c r="R108" s="148"/>
      <c r="S108" s="122"/>
      <c r="T108" s="123"/>
      <c r="U108" s="122"/>
      <c r="V108" s="122"/>
      <c r="W108" s="122"/>
      <c r="X108" s="122"/>
      <c r="Y108" s="122"/>
      <c r="Z108" s="124"/>
      <c r="AA108" s="125"/>
    </row>
    <row r="109" spans="1:27" s="126" customFormat="1" ht="21.75" customHeight="1" x14ac:dyDescent="0.15">
      <c r="A109" s="221"/>
      <c r="B109" s="226"/>
      <c r="C109" s="229"/>
      <c r="D109" s="232"/>
      <c r="E109" s="229"/>
      <c r="F109" s="232"/>
      <c r="G109" s="229"/>
      <c r="H109" s="232"/>
      <c r="I109" s="232"/>
      <c r="J109" s="232"/>
      <c r="K109" s="232"/>
      <c r="L109" s="232"/>
      <c r="M109" s="163"/>
      <c r="N109" s="226"/>
      <c r="O109" s="104" t="s">
        <v>960</v>
      </c>
      <c r="P109" s="104">
        <v>4</v>
      </c>
      <c r="Q109" s="104">
        <v>4</v>
      </c>
      <c r="R109" s="148"/>
      <c r="S109" s="122"/>
      <c r="T109" s="123"/>
      <c r="U109" s="122"/>
      <c r="V109" s="122"/>
      <c r="W109" s="122"/>
      <c r="X109" s="122"/>
      <c r="Y109" s="122"/>
      <c r="Z109" s="124"/>
      <c r="AA109" s="125"/>
    </row>
    <row r="110" spans="1:27" s="126" customFormat="1" ht="21.75" customHeight="1" x14ac:dyDescent="0.15">
      <c r="A110" s="221"/>
      <c r="B110" s="226"/>
      <c r="C110" s="229"/>
      <c r="D110" s="232"/>
      <c r="E110" s="229"/>
      <c r="F110" s="232"/>
      <c r="G110" s="229"/>
      <c r="H110" s="232"/>
      <c r="I110" s="232"/>
      <c r="J110" s="232"/>
      <c r="K110" s="232"/>
      <c r="L110" s="232"/>
      <c r="M110" s="163"/>
      <c r="N110" s="226"/>
      <c r="O110" s="104" t="s">
        <v>961</v>
      </c>
      <c r="P110" s="104">
        <v>4</v>
      </c>
      <c r="Q110" s="104">
        <v>4</v>
      </c>
      <c r="R110" s="148"/>
      <c r="S110" s="122"/>
      <c r="T110" s="123"/>
      <c r="U110" s="122"/>
      <c r="V110" s="122"/>
      <c r="W110" s="122"/>
      <c r="X110" s="122"/>
      <c r="Y110" s="122"/>
      <c r="Z110" s="124"/>
      <c r="AA110" s="125"/>
    </row>
    <row r="111" spans="1:27" s="126" customFormat="1" ht="21.75" customHeight="1" x14ac:dyDescent="0.15">
      <c r="A111" s="221"/>
      <c r="B111" s="226"/>
      <c r="C111" s="229"/>
      <c r="D111" s="232"/>
      <c r="E111" s="229"/>
      <c r="F111" s="232"/>
      <c r="G111" s="229"/>
      <c r="H111" s="232"/>
      <c r="I111" s="232"/>
      <c r="J111" s="232"/>
      <c r="K111" s="232"/>
      <c r="L111" s="232"/>
      <c r="M111" s="163"/>
      <c r="N111" s="226"/>
      <c r="O111" s="104" t="s">
        <v>922</v>
      </c>
      <c r="P111" s="104">
        <v>1</v>
      </c>
      <c r="Q111" s="104">
        <v>1</v>
      </c>
      <c r="R111" s="148"/>
      <c r="S111" s="122"/>
      <c r="T111" s="123"/>
      <c r="U111" s="122"/>
      <c r="V111" s="122"/>
      <c r="W111" s="122"/>
      <c r="X111" s="122"/>
      <c r="Y111" s="122"/>
      <c r="Z111" s="124"/>
      <c r="AA111" s="125"/>
    </row>
    <row r="112" spans="1:27" s="126" customFormat="1" ht="21.75" customHeight="1" x14ac:dyDescent="0.15">
      <c r="A112" s="221"/>
      <c r="B112" s="226"/>
      <c r="C112" s="229"/>
      <c r="D112" s="232"/>
      <c r="E112" s="229"/>
      <c r="F112" s="232"/>
      <c r="G112" s="229"/>
      <c r="H112" s="232"/>
      <c r="I112" s="232"/>
      <c r="J112" s="232"/>
      <c r="K112" s="232"/>
      <c r="L112" s="232"/>
      <c r="M112" s="163"/>
      <c r="N112" s="226"/>
      <c r="O112" s="104" t="s">
        <v>923</v>
      </c>
      <c r="P112" s="104">
        <v>1</v>
      </c>
      <c r="Q112" s="104">
        <v>1</v>
      </c>
      <c r="R112" s="148"/>
      <c r="S112" s="122"/>
      <c r="T112" s="123"/>
      <c r="U112" s="122"/>
      <c r="V112" s="122"/>
      <c r="W112" s="122"/>
      <c r="X112" s="122"/>
      <c r="Y112" s="122"/>
      <c r="Z112" s="124"/>
      <c r="AA112" s="125"/>
    </row>
    <row r="113" spans="1:27" s="126" customFormat="1" ht="21.75" customHeight="1" x14ac:dyDescent="0.15">
      <c r="A113" s="221"/>
      <c r="B113" s="226"/>
      <c r="C113" s="229"/>
      <c r="D113" s="232"/>
      <c r="E113" s="229"/>
      <c r="F113" s="232"/>
      <c r="G113" s="229"/>
      <c r="H113" s="232"/>
      <c r="I113" s="232"/>
      <c r="J113" s="232"/>
      <c r="K113" s="232"/>
      <c r="L113" s="232"/>
      <c r="M113" s="163"/>
      <c r="N113" s="226"/>
      <c r="O113" s="104" t="s">
        <v>962</v>
      </c>
      <c r="P113" s="104">
        <v>2</v>
      </c>
      <c r="Q113" s="104">
        <v>2</v>
      </c>
      <c r="R113" s="148"/>
      <c r="S113" s="122"/>
      <c r="T113" s="123"/>
      <c r="U113" s="122"/>
      <c r="V113" s="122"/>
      <c r="W113" s="122"/>
      <c r="X113" s="122"/>
      <c r="Y113" s="122"/>
      <c r="Z113" s="124"/>
      <c r="AA113" s="125"/>
    </row>
    <row r="114" spans="1:27" s="126" customFormat="1" ht="21.75" customHeight="1" x14ac:dyDescent="0.15">
      <c r="A114" s="221"/>
      <c r="B114" s="226"/>
      <c r="C114" s="229"/>
      <c r="D114" s="232"/>
      <c r="E114" s="229"/>
      <c r="F114" s="232"/>
      <c r="G114" s="229"/>
      <c r="H114" s="232"/>
      <c r="I114" s="232"/>
      <c r="J114" s="232"/>
      <c r="K114" s="232"/>
      <c r="L114" s="232"/>
      <c r="M114" s="163"/>
      <c r="N114" s="226"/>
      <c r="O114" s="104" t="s">
        <v>963</v>
      </c>
      <c r="P114" s="104">
        <v>1</v>
      </c>
      <c r="Q114" s="104">
        <v>1</v>
      </c>
      <c r="R114" s="148"/>
      <c r="S114" s="122"/>
      <c r="T114" s="123"/>
      <c r="U114" s="122"/>
      <c r="V114" s="122"/>
      <c r="W114" s="122"/>
      <c r="X114" s="122"/>
      <c r="Y114" s="122"/>
      <c r="Z114" s="124"/>
      <c r="AA114" s="125"/>
    </row>
    <row r="115" spans="1:27" s="126" customFormat="1" ht="21.75" customHeight="1" x14ac:dyDescent="0.15">
      <c r="A115" s="221"/>
      <c r="B115" s="226"/>
      <c r="C115" s="229"/>
      <c r="D115" s="232"/>
      <c r="E115" s="229"/>
      <c r="F115" s="232"/>
      <c r="G115" s="229"/>
      <c r="H115" s="232"/>
      <c r="I115" s="232"/>
      <c r="J115" s="232"/>
      <c r="K115" s="232"/>
      <c r="L115" s="232"/>
      <c r="M115" s="163"/>
      <c r="N115" s="226"/>
      <c r="O115" s="104" t="s">
        <v>959</v>
      </c>
      <c r="P115" s="104">
        <v>1</v>
      </c>
      <c r="Q115" s="104">
        <v>1</v>
      </c>
      <c r="R115" s="148"/>
      <c r="S115" s="122"/>
      <c r="T115" s="123"/>
      <c r="U115" s="122"/>
      <c r="V115" s="122"/>
      <c r="W115" s="122"/>
      <c r="X115" s="122"/>
      <c r="Y115" s="122"/>
      <c r="Z115" s="124"/>
      <c r="AA115" s="125"/>
    </row>
    <row r="116" spans="1:27" s="126" customFormat="1" ht="21.75" customHeight="1" x14ac:dyDescent="0.15">
      <c r="A116" s="221"/>
      <c r="B116" s="226"/>
      <c r="C116" s="229"/>
      <c r="D116" s="232"/>
      <c r="E116" s="229"/>
      <c r="F116" s="232"/>
      <c r="G116" s="229"/>
      <c r="H116" s="232"/>
      <c r="I116" s="232"/>
      <c r="J116" s="232"/>
      <c r="K116" s="232"/>
      <c r="L116" s="232"/>
      <c r="M116" s="163"/>
      <c r="N116" s="226"/>
      <c r="O116" s="104" t="s">
        <v>958</v>
      </c>
      <c r="P116" s="104">
        <v>5</v>
      </c>
      <c r="Q116" s="104">
        <v>5</v>
      </c>
      <c r="R116" s="148"/>
      <c r="S116" s="122"/>
      <c r="T116" s="123"/>
      <c r="U116" s="122"/>
      <c r="V116" s="122"/>
      <c r="W116" s="122"/>
      <c r="X116" s="122"/>
      <c r="Y116" s="122"/>
      <c r="Z116" s="124"/>
      <c r="AA116" s="125"/>
    </row>
    <row r="117" spans="1:27" s="126" customFormat="1" ht="23.25" customHeight="1" x14ac:dyDescent="0.15">
      <c r="A117" s="145" t="s">
        <v>965</v>
      </c>
      <c r="B117" s="152" t="s">
        <v>966</v>
      </c>
      <c r="C117" s="147">
        <f>C119</f>
        <v>0</v>
      </c>
      <c r="D117" s="146">
        <f t="shared" ref="D117:L117" si="35">D119</f>
        <v>0</v>
      </c>
      <c r="E117" s="147">
        <f t="shared" si="35"/>
        <v>0</v>
      </c>
      <c r="F117" s="146">
        <f t="shared" si="35"/>
        <v>0</v>
      </c>
      <c r="G117" s="147">
        <f t="shared" si="35"/>
        <v>300</v>
      </c>
      <c r="H117" s="146">
        <f t="shared" si="35"/>
        <v>0</v>
      </c>
      <c r="I117" s="146">
        <f t="shared" si="35"/>
        <v>0</v>
      </c>
      <c r="J117" s="146">
        <f t="shared" si="35"/>
        <v>0</v>
      </c>
      <c r="K117" s="146">
        <f t="shared" si="35"/>
        <v>300</v>
      </c>
      <c r="L117" s="146">
        <f t="shared" si="35"/>
        <v>0</v>
      </c>
      <c r="M117" s="172"/>
      <c r="N117" s="145" t="s">
        <v>969</v>
      </c>
      <c r="O117" s="103" t="s">
        <v>257</v>
      </c>
      <c r="P117" s="145">
        <f>P119</f>
        <v>10</v>
      </c>
      <c r="Q117" s="145">
        <v>0</v>
      </c>
      <c r="R117" s="145" t="s">
        <v>969</v>
      </c>
      <c r="S117" s="122"/>
      <c r="T117" s="123"/>
      <c r="U117" s="122"/>
      <c r="V117" s="122"/>
      <c r="W117" s="122"/>
      <c r="X117" s="122"/>
      <c r="Y117" s="122"/>
      <c r="Z117" s="124"/>
      <c r="AA117" s="125"/>
    </row>
    <row r="118" spans="1:27" ht="10.5" customHeight="1" x14ac:dyDescent="0.15">
      <c r="A118" s="148"/>
      <c r="B118" s="103" t="s">
        <v>765</v>
      </c>
      <c r="C118" s="150"/>
      <c r="D118" s="149"/>
      <c r="E118" s="150"/>
      <c r="F118" s="149"/>
      <c r="G118" s="150"/>
      <c r="H118" s="149"/>
      <c r="I118" s="149"/>
      <c r="J118" s="149"/>
      <c r="K118" s="149"/>
      <c r="L118" s="149"/>
      <c r="M118" s="173"/>
      <c r="N118" s="148"/>
      <c r="O118" s="148"/>
      <c r="P118" s="148"/>
      <c r="Q118" s="148"/>
      <c r="R118" s="148"/>
      <c r="S118" s="118"/>
      <c r="T118" s="119"/>
      <c r="U118" s="118"/>
      <c r="V118" s="118"/>
      <c r="W118" s="118"/>
      <c r="X118" s="118"/>
      <c r="Y118" s="118"/>
      <c r="Z118" s="120"/>
      <c r="AA118" s="121"/>
    </row>
    <row r="119" spans="1:27" ht="38.25" customHeight="1" x14ac:dyDescent="0.15">
      <c r="A119" s="148" t="s">
        <v>968</v>
      </c>
      <c r="B119" s="154" t="s">
        <v>967</v>
      </c>
      <c r="C119" s="150">
        <v>0</v>
      </c>
      <c r="D119" s="149">
        <v>0</v>
      </c>
      <c r="E119" s="150">
        <v>0</v>
      </c>
      <c r="F119" s="149">
        <v>0</v>
      </c>
      <c r="G119" s="150">
        <v>300</v>
      </c>
      <c r="H119" s="149">
        <v>0</v>
      </c>
      <c r="I119" s="149">
        <v>0</v>
      </c>
      <c r="J119" s="149">
        <v>0</v>
      </c>
      <c r="K119" s="149">
        <f>C119+E119+G119+I119</f>
        <v>300</v>
      </c>
      <c r="L119" s="149">
        <f>D119+F119+H119+J119</f>
        <v>0</v>
      </c>
      <c r="M119" s="178">
        <f>L119-K119</f>
        <v>-300</v>
      </c>
      <c r="N119" s="145" t="s">
        <v>969</v>
      </c>
      <c r="O119" s="102" t="s">
        <v>231</v>
      </c>
      <c r="P119" s="148">
        <v>10</v>
      </c>
      <c r="Q119" s="148">
        <v>0</v>
      </c>
      <c r="R119" s="145" t="s">
        <v>969</v>
      </c>
      <c r="S119" s="118"/>
      <c r="T119" s="119"/>
      <c r="U119" s="118"/>
      <c r="V119" s="118"/>
      <c r="W119" s="118"/>
      <c r="X119" s="118"/>
      <c r="Y119" s="118"/>
      <c r="Z119" s="120"/>
      <c r="AA119" s="121"/>
    </row>
    <row r="120" spans="1:27" s="126" customFormat="1" ht="23.25" customHeight="1" x14ac:dyDescent="0.15">
      <c r="A120" s="234" t="s">
        <v>843</v>
      </c>
      <c r="B120" s="244" t="s">
        <v>801</v>
      </c>
      <c r="C120" s="235">
        <f>C123</f>
        <v>0</v>
      </c>
      <c r="D120" s="215">
        <f t="shared" ref="D120:L120" si="36">D123</f>
        <v>0</v>
      </c>
      <c r="E120" s="235">
        <f t="shared" si="36"/>
        <v>0</v>
      </c>
      <c r="F120" s="215">
        <f t="shared" si="36"/>
        <v>0</v>
      </c>
      <c r="G120" s="235">
        <f t="shared" si="36"/>
        <v>0</v>
      </c>
      <c r="H120" s="215">
        <f t="shared" si="36"/>
        <v>0</v>
      </c>
      <c r="I120" s="215">
        <f t="shared" si="36"/>
        <v>0</v>
      </c>
      <c r="J120" s="215">
        <f t="shared" si="36"/>
        <v>0</v>
      </c>
      <c r="K120" s="215">
        <f t="shared" si="36"/>
        <v>0</v>
      </c>
      <c r="L120" s="215">
        <f t="shared" si="36"/>
        <v>0</v>
      </c>
      <c r="M120" s="172"/>
      <c r="N120" s="234">
        <f>N123</f>
        <v>0</v>
      </c>
      <c r="O120" s="103" t="s">
        <v>257</v>
      </c>
      <c r="P120" s="145">
        <f>P123</f>
        <v>0</v>
      </c>
      <c r="Q120" s="145">
        <f>Q123</f>
        <v>0</v>
      </c>
      <c r="R120" s="220"/>
      <c r="S120" s="122"/>
      <c r="T120" s="123"/>
      <c r="U120" s="122"/>
      <c r="V120" s="122"/>
      <c r="W120" s="122"/>
      <c r="X120" s="122"/>
      <c r="Y120" s="122"/>
      <c r="Z120" s="124"/>
      <c r="AA120" s="125"/>
    </row>
    <row r="121" spans="1:27" s="126" customFormat="1" ht="56.45" customHeight="1" x14ac:dyDescent="0.15">
      <c r="A121" s="234"/>
      <c r="B121" s="244"/>
      <c r="C121" s="235"/>
      <c r="D121" s="215"/>
      <c r="E121" s="235"/>
      <c r="F121" s="215"/>
      <c r="G121" s="235"/>
      <c r="H121" s="215"/>
      <c r="I121" s="215"/>
      <c r="J121" s="215"/>
      <c r="K121" s="215"/>
      <c r="L121" s="215"/>
      <c r="M121" s="172"/>
      <c r="N121" s="234"/>
      <c r="O121" s="103" t="s">
        <v>258</v>
      </c>
      <c r="P121" s="145">
        <f>P124</f>
        <v>0</v>
      </c>
      <c r="Q121" s="145">
        <f>Q124</f>
        <v>0</v>
      </c>
      <c r="R121" s="222"/>
      <c r="S121" s="122"/>
      <c r="T121" s="123"/>
      <c r="U121" s="122"/>
      <c r="V121" s="122"/>
      <c r="W121" s="122"/>
      <c r="X121" s="122"/>
      <c r="Y121" s="122"/>
      <c r="Z121" s="124"/>
      <c r="AA121" s="125"/>
    </row>
    <row r="122" spans="1:27" ht="10.5" customHeight="1" x14ac:dyDescent="0.15">
      <c r="A122" s="148"/>
      <c r="B122" s="103" t="s">
        <v>765</v>
      </c>
      <c r="C122" s="150"/>
      <c r="D122" s="149"/>
      <c r="E122" s="150"/>
      <c r="F122" s="149"/>
      <c r="G122" s="150"/>
      <c r="H122" s="149"/>
      <c r="I122" s="149"/>
      <c r="J122" s="149"/>
      <c r="K122" s="149"/>
      <c r="L122" s="149"/>
      <c r="M122" s="173"/>
      <c r="N122" s="148"/>
      <c r="O122" s="148"/>
      <c r="P122" s="148"/>
      <c r="Q122" s="148"/>
      <c r="R122" s="148"/>
      <c r="S122" s="118"/>
      <c r="T122" s="119"/>
      <c r="U122" s="118"/>
      <c r="V122" s="118"/>
      <c r="W122" s="118"/>
      <c r="X122" s="118"/>
      <c r="Y122" s="118"/>
      <c r="Z122" s="120"/>
      <c r="AA122" s="121"/>
    </row>
    <row r="123" spans="1:27" ht="38.25" customHeight="1" x14ac:dyDescent="0.15">
      <c r="A123" s="237" t="s">
        <v>844</v>
      </c>
      <c r="B123" s="246" t="s">
        <v>812</v>
      </c>
      <c r="C123" s="243">
        <v>0</v>
      </c>
      <c r="D123" s="236">
        <v>0</v>
      </c>
      <c r="E123" s="243">
        <v>0</v>
      </c>
      <c r="F123" s="236">
        <v>0</v>
      </c>
      <c r="G123" s="243">
        <v>0</v>
      </c>
      <c r="H123" s="236">
        <v>0</v>
      </c>
      <c r="I123" s="236">
        <v>0</v>
      </c>
      <c r="J123" s="236">
        <v>0</v>
      </c>
      <c r="K123" s="236">
        <f>C123+E123+G123+I123</f>
        <v>0</v>
      </c>
      <c r="L123" s="236">
        <f>D123+F123+H123+J123</f>
        <v>0</v>
      </c>
      <c r="M123" s="173"/>
      <c r="N123" s="234"/>
      <c r="O123" s="102" t="s">
        <v>257</v>
      </c>
      <c r="P123" s="148">
        <v>0</v>
      </c>
      <c r="Q123" s="148">
        <v>0</v>
      </c>
      <c r="R123" s="225"/>
      <c r="S123" s="118"/>
      <c r="T123" s="119"/>
      <c r="U123" s="118"/>
      <c r="V123" s="118"/>
      <c r="W123" s="118"/>
      <c r="X123" s="118"/>
      <c r="Y123" s="118"/>
      <c r="Z123" s="120"/>
      <c r="AA123" s="121"/>
    </row>
    <row r="124" spans="1:27" ht="51.75" customHeight="1" x14ac:dyDescent="0.15">
      <c r="A124" s="237"/>
      <c r="B124" s="246"/>
      <c r="C124" s="243"/>
      <c r="D124" s="236"/>
      <c r="E124" s="243"/>
      <c r="F124" s="236"/>
      <c r="G124" s="243"/>
      <c r="H124" s="236"/>
      <c r="I124" s="236"/>
      <c r="J124" s="236"/>
      <c r="K124" s="236"/>
      <c r="L124" s="236"/>
      <c r="M124" s="173"/>
      <c r="N124" s="234"/>
      <c r="O124" s="102" t="s">
        <v>258</v>
      </c>
      <c r="P124" s="148">
        <v>0</v>
      </c>
      <c r="Q124" s="148">
        <v>0</v>
      </c>
      <c r="R124" s="227"/>
      <c r="S124" s="118"/>
      <c r="T124" s="119"/>
      <c r="U124" s="118"/>
      <c r="V124" s="118"/>
      <c r="W124" s="118"/>
      <c r="X124" s="118"/>
      <c r="Y124" s="118"/>
      <c r="Z124" s="120"/>
      <c r="AA124" s="121"/>
    </row>
    <row r="125" spans="1:27" s="126" customFormat="1" ht="44.25" customHeight="1" x14ac:dyDescent="0.15">
      <c r="A125" s="145" t="s">
        <v>845</v>
      </c>
      <c r="B125" s="103" t="s">
        <v>802</v>
      </c>
      <c r="C125" s="147">
        <f>C127</f>
        <v>0</v>
      </c>
      <c r="D125" s="146">
        <f t="shared" ref="D125:L125" si="37">D127</f>
        <v>0</v>
      </c>
      <c r="E125" s="147">
        <f t="shared" si="37"/>
        <v>0</v>
      </c>
      <c r="F125" s="146">
        <f t="shared" si="37"/>
        <v>0</v>
      </c>
      <c r="G125" s="147">
        <f t="shared" si="37"/>
        <v>399.9</v>
      </c>
      <c r="H125" s="146">
        <f t="shared" si="37"/>
        <v>395.4</v>
      </c>
      <c r="I125" s="146">
        <f t="shared" si="37"/>
        <v>0</v>
      </c>
      <c r="J125" s="146">
        <f t="shared" si="37"/>
        <v>0</v>
      </c>
      <c r="K125" s="146">
        <f t="shared" si="37"/>
        <v>399.9</v>
      </c>
      <c r="L125" s="146">
        <f t="shared" si="37"/>
        <v>395.4</v>
      </c>
      <c r="M125" s="172"/>
      <c r="N125" s="145" t="s">
        <v>829</v>
      </c>
      <c r="O125" s="103" t="s">
        <v>294</v>
      </c>
      <c r="P125" s="153">
        <f>P127</f>
        <v>11</v>
      </c>
      <c r="Q125" s="153">
        <f>Q127</f>
        <v>19</v>
      </c>
      <c r="R125" s="145"/>
      <c r="S125" s="122"/>
      <c r="T125" s="123"/>
      <c r="U125" s="122"/>
      <c r="V125" s="122"/>
      <c r="W125" s="122"/>
      <c r="X125" s="122"/>
      <c r="Y125" s="122"/>
      <c r="Z125" s="124"/>
      <c r="AA125" s="125"/>
    </row>
    <row r="126" spans="1:27" ht="11.25" customHeight="1" x14ac:dyDescent="0.15">
      <c r="A126" s="148"/>
      <c r="B126" s="103" t="s">
        <v>765</v>
      </c>
      <c r="C126" s="150"/>
      <c r="D126" s="149"/>
      <c r="E126" s="150"/>
      <c r="F126" s="149"/>
      <c r="G126" s="150"/>
      <c r="H126" s="149"/>
      <c r="I126" s="149"/>
      <c r="J126" s="149"/>
      <c r="K126" s="149"/>
      <c r="L126" s="149"/>
      <c r="M126" s="173"/>
      <c r="N126" s="148"/>
      <c r="O126" s="148"/>
      <c r="P126" s="148"/>
      <c r="Q126" s="148"/>
      <c r="R126" s="148"/>
      <c r="S126" s="118"/>
      <c r="T126" s="119"/>
      <c r="U126" s="118"/>
      <c r="V126" s="118"/>
      <c r="W126" s="118"/>
      <c r="X126" s="118"/>
      <c r="Y126" s="118"/>
      <c r="Z126" s="120"/>
      <c r="AA126" s="121"/>
    </row>
    <row r="127" spans="1:27" ht="60" customHeight="1" x14ac:dyDescent="0.15">
      <c r="A127" s="148" t="s">
        <v>846</v>
      </c>
      <c r="B127" s="154" t="s">
        <v>917</v>
      </c>
      <c r="C127" s="150">
        <v>0</v>
      </c>
      <c r="D127" s="149">
        <v>0</v>
      </c>
      <c r="E127" s="150">
        <v>0</v>
      </c>
      <c r="F127" s="149">
        <v>0</v>
      </c>
      <c r="G127" s="133">
        <v>399.9</v>
      </c>
      <c r="H127" s="134">
        <v>395.4</v>
      </c>
      <c r="I127" s="149">
        <v>0</v>
      </c>
      <c r="J127" s="149">
        <v>0</v>
      </c>
      <c r="K127" s="149">
        <f>C127+E127+G127+I127</f>
        <v>399.9</v>
      </c>
      <c r="L127" s="149">
        <f>D127+F127+H127+J127</f>
        <v>395.4</v>
      </c>
      <c r="M127" s="178">
        <f>L127-K127</f>
        <v>-4.5</v>
      </c>
      <c r="N127" s="148" t="s">
        <v>829</v>
      </c>
      <c r="O127" s="102" t="s">
        <v>294</v>
      </c>
      <c r="P127" s="148">
        <v>11</v>
      </c>
      <c r="Q127" s="148">
        <v>19</v>
      </c>
      <c r="R127" s="148"/>
      <c r="S127" s="118"/>
      <c r="T127" s="119"/>
      <c r="U127" s="118"/>
      <c r="V127" s="118"/>
      <c r="W127" s="118"/>
      <c r="X127" s="118"/>
      <c r="Y127" s="118"/>
      <c r="Z127" s="120"/>
      <c r="AA127" s="121"/>
    </row>
    <row r="128" spans="1:27" s="126" customFormat="1" ht="38.25" customHeight="1" x14ac:dyDescent="0.15">
      <c r="A128" s="145" t="s">
        <v>847</v>
      </c>
      <c r="B128" s="103" t="s">
        <v>816</v>
      </c>
      <c r="C128" s="147">
        <f>C130</f>
        <v>0</v>
      </c>
      <c r="D128" s="146">
        <f t="shared" ref="D128:L128" si="38">D130</f>
        <v>0</v>
      </c>
      <c r="E128" s="147">
        <f t="shared" si="38"/>
        <v>0</v>
      </c>
      <c r="F128" s="146">
        <f t="shared" si="38"/>
        <v>0</v>
      </c>
      <c r="G128" s="147">
        <f t="shared" si="38"/>
        <v>0</v>
      </c>
      <c r="H128" s="146">
        <f t="shared" si="38"/>
        <v>0</v>
      </c>
      <c r="I128" s="146">
        <f t="shared" si="38"/>
        <v>0</v>
      </c>
      <c r="J128" s="146">
        <f t="shared" si="38"/>
        <v>0</v>
      </c>
      <c r="K128" s="146">
        <f t="shared" si="38"/>
        <v>0</v>
      </c>
      <c r="L128" s="146">
        <f t="shared" si="38"/>
        <v>0</v>
      </c>
      <c r="M128" s="172"/>
      <c r="N128" s="145"/>
      <c r="O128" s="103" t="s">
        <v>319</v>
      </c>
      <c r="P128" s="145">
        <f>P130</f>
        <v>0</v>
      </c>
      <c r="Q128" s="145">
        <v>0</v>
      </c>
      <c r="R128" s="145"/>
      <c r="S128" s="122"/>
      <c r="T128" s="123"/>
      <c r="U128" s="122"/>
      <c r="V128" s="122"/>
      <c r="W128" s="122"/>
      <c r="X128" s="122"/>
      <c r="Y128" s="122"/>
      <c r="Z128" s="124"/>
      <c r="AA128" s="125"/>
    </row>
    <row r="129" spans="1:27" ht="10.5" customHeight="1" x14ac:dyDescent="0.15">
      <c r="A129" s="148"/>
      <c r="B129" s="103" t="s">
        <v>765</v>
      </c>
      <c r="C129" s="150"/>
      <c r="D129" s="149"/>
      <c r="E129" s="150"/>
      <c r="F129" s="149"/>
      <c r="G129" s="150"/>
      <c r="H129" s="149"/>
      <c r="I129" s="149"/>
      <c r="J129" s="149"/>
      <c r="K129" s="149"/>
      <c r="L129" s="149"/>
      <c r="M129" s="173"/>
      <c r="N129" s="148"/>
      <c r="O129" s="148"/>
      <c r="P129" s="148"/>
      <c r="Q129" s="148"/>
      <c r="R129" s="148"/>
      <c r="S129" s="118"/>
      <c r="T129" s="119"/>
      <c r="U129" s="118"/>
      <c r="V129" s="118"/>
      <c r="W129" s="118"/>
      <c r="X129" s="118"/>
      <c r="Y129" s="118"/>
      <c r="Z129" s="120"/>
      <c r="AA129" s="121"/>
    </row>
    <row r="130" spans="1:27" ht="38.25" customHeight="1" x14ac:dyDescent="0.15">
      <c r="A130" s="148" t="s">
        <v>848</v>
      </c>
      <c r="B130" s="102" t="s">
        <v>778</v>
      </c>
      <c r="C130" s="150">
        <v>0</v>
      </c>
      <c r="D130" s="149">
        <v>0</v>
      </c>
      <c r="E130" s="150">
        <v>0</v>
      </c>
      <c r="F130" s="149">
        <v>0</v>
      </c>
      <c r="G130" s="150">
        <v>0</v>
      </c>
      <c r="H130" s="149">
        <v>0</v>
      </c>
      <c r="I130" s="149">
        <v>0</v>
      </c>
      <c r="J130" s="149">
        <v>0</v>
      </c>
      <c r="K130" s="149">
        <f>C130+E130+G130+I130</f>
        <v>0</v>
      </c>
      <c r="L130" s="149">
        <f>D130+F130+H130+J130</f>
        <v>0</v>
      </c>
      <c r="M130" s="173"/>
      <c r="N130" s="148"/>
      <c r="O130" s="102" t="s">
        <v>319</v>
      </c>
      <c r="P130" s="148">
        <v>0</v>
      </c>
      <c r="Q130" s="148">
        <v>0</v>
      </c>
      <c r="R130" s="148"/>
      <c r="S130" s="118"/>
      <c r="T130" s="119"/>
      <c r="U130" s="118"/>
      <c r="V130" s="118"/>
      <c r="W130" s="118"/>
      <c r="X130" s="118"/>
      <c r="Y130" s="118"/>
      <c r="Z130" s="120"/>
      <c r="AA130" s="121"/>
    </row>
    <row r="131" spans="1:27" s="126" customFormat="1" ht="22.5" customHeight="1" x14ac:dyDescent="0.15">
      <c r="A131" s="234" t="s">
        <v>849</v>
      </c>
      <c r="B131" s="244" t="s">
        <v>803</v>
      </c>
      <c r="C131" s="235">
        <f>C134</f>
        <v>0</v>
      </c>
      <c r="D131" s="215">
        <f t="shared" ref="D131:L131" si="39">D134</f>
        <v>0</v>
      </c>
      <c r="E131" s="235">
        <f t="shared" si="39"/>
        <v>0</v>
      </c>
      <c r="F131" s="215">
        <f t="shared" si="39"/>
        <v>0</v>
      </c>
      <c r="G131" s="235">
        <f t="shared" si="39"/>
        <v>0</v>
      </c>
      <c r="H131" s="215">
        <f t="shared" si="39"/>
        <v>0</v>
      </c>
      <c r="I131" s="215">
        <f t="shared" si="39"/>
        <v>0</v>
      </c>
      <c r="J131" s="215">
        <f t="shared" si="39"/>
        <v>0</v>
      </c>
      <c r="K131" s="215">
        <f t="shared" si="39"/>
        <v>0</v>
      </c>
      <c r="L131" s="215">
        <f t="shared" si="39"/>
        <v>0</v>
      </c>
      <c r="M131" s="172"/>
      <c r="N131" s="237"/>
      <c r="O131" s="135" t="s">
        <v>325</v>
      </c>
      <c r="P131" s="145">
        <f>P134</f>
        <v>0</v>
      </c>
      <c r="Q131" s="145">
        <f>Q134</f>
        <v>0</v>
      </c>
      <c r="R131" s="145"/>
      <c r="S131" s="122"/>
      <c r="T131" s="123"/>
      <c r="U131" s="122"/>
      <c r="V131" s="122"/>
      <c r="W131" s="122"/>
      <c r="X131" s="122"/>
      <c r="Y131" s="122"/>
      <c r="Z131" s="124"/>
      <c r="AA131" s="125"/>
    </row>
    <row r="132" spans="1:27" s="126" customFormat="1" ht="22.5" customHeight="1" x14ac:dyDescent="0.15">
      <c r="A132" s="234"/>
      <c r="B132" s="244"/>
      <c r="C132" s="235"/>
      <c r="D132" s="215"/>
      <c r="E132" s="235"/>
      <c r="F132" s="215"/>
      <c r="G132" s="235"/>
      <c r="H132" s="215"/>
      <c r="I132" s="215"/>
      <c r="J132" s="215"/>
      <c r="K132" s="215"/>
      <c r="L132" s="215"/>
      <c r="M132" s="172"/>
      <c r="N132" s="237"/>
      <c r="O132" s="135" t="s">
        <v>326</v>
      </c>
      <c r="P132" s="145">
        <f t="shared" ref="P132:Q132" si="40">P135</f>
        <v>0</v>
      </c>
      <c r="Q132" s="145">
        <f t="shared" si="40"/>
        <v>0</v>
      </c>
      <c r="R132" s="145"/>
      <c r="S132" s="122"/>
      <c r="T132" s="123"/>
      <c r="U132" s="122"/>
      <c r="V132" s="122"/>
      <c r="W132" s="122"/>
      <c r="X132" s="122"/>
      <c r="Y132" s="122"/>
      <c r="Z132" s="124"/>
      <c r="AA132" s="125"/>
    </row>
    <row r="133" spans="1:27" ht="10.5" customHeight="1" x14ac:dyDescent="0.15">
      <c r="A133" s="148"/>
      <c r="B133" s="103" t="s">
        <v>765</v>
      </c>
      <c r="C133" s="150"/>
      <c r="D133" s="149"/>
      <c r="E133" s="150"/>
      <c r="F133" s="149"/>
      <c r="G133" s="150"/>
      <c r="H133" s="149"/>
      <c r="I133" s="149"/>
      <c r="J133" s="149"/>
      <c r="K133" s="149"/>
      <c r="L133" s="149"/>
      <c r="M133" s="173"/>
      <c r="N133" s="148"/>
      <c r="O133" s="154"/>
      <c r="P133" s="148"/>
      <c r="Q133" s="148"/>
      <c r="R133" s="148"/>
      <c r="S133" s="118"/>
      <c r="T133" s="119"/>
      <c r="U133" s="118"/>
      <c r="V133" s="118"/>
      <c r="W133" s="118"/>
      <c r="X133" s="118"/>
      <c r="Y133" s="118"/>
      <c r="Z133" s="120"/>
      <c r="AA133" s="121"/>
    </row>
    <row r="134" spans="1:27" ht="21.75" customHeight="1" x14ac:dyDescent="0.15">
      <c r="A134" s="237" t="s">
        <v>850</v>
      </c>
      <c r="B134" s="246" t="s">
        <v>837</v>
      </c>
      <c r="C134" s="243">
        <v>0</v>
      </c>
      <c r="D134" s="236">
        <v>0</v>
      </c>
      <c r="E134" s="243">
        <v>0</v>
      </c>
      <c r="F134" s="236">
        <v>0</v>
      </c>
      <c r="G134" s="243">
        <v>0</v>
      </c>
      <c r="H134" s="236">
        <v>0</v>
      </c>
      <c r="I134" s="236">
        <v>0</v>
      </c>
      <c r="J134" s="236">
        <v>0</v>
      </c>
      <c r="K134" s="236">
        <f>C134+E134+G134+I134</f>
        <v>0</v>
      </c>
      <c r="L134" s="236">
        <f>D134+F134+H134+J134</f>
        <v>0</v>
      </c>
      <c r="M134" s="173"/>
      <c r="N134" s="237"/>
      <c r="O134" s="136" t="s">
        <v>325</v>
      </c>
      <c r="P134" s="148">
        <v>0</v>
      </c>
      <c r="Q134" s="148">
        <v>0</v>
      </c>
      <c r="R134" s="148"/>
      <c r="S134" s="118"/>
      <c r="T134" s="119"/>
      <c r="U134" s="118"/>
      <c r="V134" s="118"/>
      <c r="W134" s="118"/>
      <c r="X134" s="118"/>
      <c r="Y134" s="118"/>
      <c r="Z134" s="120"/>
      <c r="AA134" s="121"/>
    </row>
    <row r="135" spans="1:27" ht="21.75" customHeight="1" x14ac:dyDescent="0.15">
      <c r="A135" s="237"/>
      <c r="B135" s="246"/>
      <c r="C135" s="243"/>
      <c r="D135" s="236"/>
      <c r="E135" s="243"/>
      <c r="F135" s="236"/>
      <c r="G135" s="243"/>
      <c r="H135" s="236"/>
      <c r="I135" s="236"/>
      <c r="J135" s="236"/>
      <c r="K135" s="236"/>
      <c r="L135" s="236"/>
      <c r="M135" s="173"/>
      <c r="N135" s="237"/>
      <c r="O135" s="136" t="s">
        <v>326</v>
      </c>
      <c r="P135" s="148">
        <v>0</v>
      </c>
      <c r="Q135" s="148">
        <v>0</v>
      </c>
      <c r="R135" s="148"/>
      <c r="S135" s="118"/>
      <c r="T135" s="119"/>
      <c r="U135" s="118"/>
      <c r="V135" s="118"/>
      <c r="W135" s="118"/>
      <c r="X135" s="118"/>
      <c r="Y135" s="118"/>
      <c r="Z135" s="120"/>
      <c r="AA135" s="121"/>
    </row>
    <row r="136" spans="1:27" s="126" customFormat="1" ht="56.25" customHeight="1" x14ac:dyDescent="0.15">
      <c r="A136" s="145" t="s">
        <v>851</v>
      </c>
      <c r="B136" s="103" t="s">
        <v>804</v>
      </c>
      <c r="C136" s="147">
        <f>C138</f>
        <v>0</v>
      </c>
      <c r="D136" s="146">
        <f t="shared" ref="D136:L136" si="41">D138</f>
        <v>0</v>
      </c>
      <c r="E136" s="147">
        <f t="shared" si="41"/>
        <v>130364.4</v>
      </c>
      <c r="F136" s="146">
        <f t="shared" si="41"/>
        <v>130364.4</v>
      </c>
      <c r="G136" s="147">
        <f t="shared" si="41"/>
        <v>32038.2</v>
      </c>
      <c r="H136" s="146">
        <f t="shared" si="41"/>
        <v>31988.2</v>
      </c>
      <c r="I136" s="146">
        <f t="shared" si="41"/>
        <v>0</v>
      </c>
      <c r="J136" s="146">
        <f t="shared" si="41"/>
        <v>0</v>
      </c>
      <c r="K136" s="146">
        <f t="shared" si="41"/>
        <v>162402.6</v>
      </c>
      <c r="L136" s="146">
        <f t="shared" si="41"/>
        <v>162352.6</v>
      </c>
      <c r="M136" s="172"/>
      <c r="N136" s="145"/>
      <c r="O136" s="103" t="s">
        <v>386</v>
      </c>
      <c r="P136" s="145">
        <f>P138</f>
        <v>8</v>
      </c>
      <c r="Q136" s="145">
        <f>Q138</f>
        <v>8</v>
      </c>
      <c r="R136" s="145"/>
      <c r="S136" s="122"/>
      <c r="T136" s="123"/>
      <c r="U136" s="122"/>
      <c r="V136" s="122"/>
      <c r="W136" s="122"/>
      <c r="X136" s="122"/>
      <c r="Y136" s="122"/>
      <c r="Z136" s="124"/>
      <c r="AA136" s="125"/>
    </row>
    <row r="137" spans="1:27" ht="10.5" customHeight="1" x14ac:dyDescent="0.15">
      <c r="A137" s="148"/>
      <c r="B137" s="103" t="s">
        <v>765</v>
      </c>
      <c r="C137" s="150"/>
      <c r="D137" s="149"/>
      <c r="E137" s="150"/>
      <c r="F137" s="149"/>
      <c r="G137" s="150"/>
      <c r="H137" s="149"/>
      <c r="I137" s="149"/>
      <c r="J137" s="149"/>
      <c r="K137" s="149"/>
      <c r="L137" s="149"/>
      <c r="M137" s="173"/>
      <c r="N137" s="148"/>
      <c r="O137" s="148"/>
      <c r="P137" s="148"/>
      <c r="Q137" s="148"/>
      <c r="R137" s="148"/>
      <c r="S137" s="118"/>
      <c r="T137" s="119"/>
      <c r="U137" s="118"/>
      <c r="V137" s="118"/>
      <c r="W137" s="118"/>
      <c r="X137" s="118"/>
      <c r="Y137" s="118"/>
      <c r="Z137" s="120"/>
      <c r="AA137" s="121"/>
    </row>
    <row r="138" spans="1:27" ht="53.25" customHeight="1" x14ac:dyDescent="0.15">
      <c r="A138" s="148" t="s">
        <v>852</v>
      </c>
      <c r="B138" s="102" t="s">
        <v>838</v>
      </c>
      <c r="C138" s="150">
        <v>0</v>
      </c>
      <c r="D138" s="149">
        <v>0</v>
      </c>
      <c r="E138" s="150">
        <v>130364.4</v>
      </c>
      <c r="F138" s="149">
        <f>E138</f>
        <v>130364.4</v>
      </c>
      <c r="G138" s="150">
        <v>32038.2</v>
      </c>
      <c r="H138" s="149">
        <f>G138-50</f>
        <v>31988.2</v>
      </c>
      <c r="I138" s="149">
        <v>0</v>
      </c>
      <c r="J138" s="149">
        <v>0</v>
      </c>
      <c r="K138" s="149">
        <f>C138+E138+G138+I138</f>
        <v>162402.6</v>
      </c>
      <c r="L138" s="149">
        <f>D138+F138+H138+J138</f>
        <v>162352.6</v>
      </c>
      <c r="M138" s="178">
        <f>L138-K138</f>
        <v>-50</v>
      </c>
      <c r="N138" s="145"/>
      <c r="O138" s="102" t="s">
        <v>386</v>
      </c>
      <c r="P138" s="148">
        <v>8</v>
      </c>
      <c r="Q138" s="148">
        <v>8</v>
      </c>
      <c r="R138" s="148"/>
      <c r="S138" s="118"/>
      <c r="T138" s="119"/>
      <c r="U138" s="118"/>
      <c r="V138" s="118"/>
      <c r="W138" s="118"/>
      <c r="X138" s="118"/>
      <c r="Y138" s="118"/>
      <c r="Z138" s="120"/>
      <c r="AA138" s="121"/>
    </row>
    <row r="139" spans="1:27" s="126" customFormat="1" ht="46.15" customHeight="1" x14ac:dyDescent="0.15">
      <c r="A139" s="234" t="s">
        <v>853</v>
      </c>
      <c r="B139" s="234" t="s">
        <v>805</v>
      </c>
      <c r="C139" s="235">
        <f>C142</f>
        <v>0</v>
      </c>
      <c r="D139" s="215">
        <f t="shared" ref="D139:L139" si="42">D142</f>
        <v>0</v>
      </c>
      <c r="E139" s="235">
        <f t="shared" si="42"/>
        <v>1477.5</v>
      </c>
      <c r="F139" s="215">
        <f t="shared" si="42"/>
        <v>1477.5</v>
      </c>
      <c r="G139" s="235">
        <f t="shared" si="42"/>
        <v>77.8</v>
      </c>
      <c r="H139" s="215">
        <f t="shared" si="42"/>
        <v>77.8</v>
      </c>
      <c r="I139" s="215">
        <f t="shared" si="42"/>
        <v>0</v>
      </c>
      <c r="J139" s="215">
        <f t="shared" si="42"/>
        <v>0</v>
      </c>
      <c r="K139" s="215">
        <f t="shared" si="42"/>
        <v>1555.3</v>
      </c>
      <c r="L139" s="215">
        <f t="shared" si="42"/>
        <v>1555.3</v>
      </c>
      <c r="M139" s="172"/>
      <c r="N139" s="237" t="s">
        <v>829</v>
      </c>
      <c r="O139" s="103" t="s">
        <v>398</v>
      </c>
      <c r="P139" s="145">
        <f>P142</f>
        <v>0</v>
      </c>
      <c r="Q139" s="145">
        <f>Q142</f>
        <v>0</v>
      </c>
      <c r="R139" s="145"/>
      <c r="S139" s="122"/>
      <c r="T139" s="123"/>
      <c r="U139" s="122"/>
      <c r="V139" s="122"/>
      <c r="W139" s="122"/>
      <c r="X139" s="122"/>
      <c r="Y139" s="122"/>
      <c r="Z139" s="124"/>
      <c r="AA139" s="125"/>
    </row>
    <row r="140" spans="1:27" s="126" customFormat="1" ht="46.15" customHeight="1" x14ac:dyDescent="0.15">
      <c r="A140" s="234"/>
      <c r="B140" s="234"/>
      <c r="C140" s="235"/>
      <c r="D140" s="215"/>
      <c r="E140" s="235"/>
      <c r="F140" s="215"/>
      <c r="G140" s="235"/>
      <c r="H140" s="215"/>
      <c r="I140" s="215"/>
      <c r="J140" s="215"/>
      <c r="K140" s="215"/>
      <c r="L140" s="215"/>
      <c r="M140" s="172"/>
      <c r="N140" s="237"/>
      <c r="O140" s="103" t="s">
        <v>898</v>
      </c>
      <c r="P140" s="145">
        <f>P143</f>
        <v>0</v>
      </c>
      <c r="Q140" s="145">
        <f>Q143</f>
        <v>0</v>
      </c>
      <c r="R140" s="145"/>
      <c r="S140" s="122"/>
      <c r="T140" s="123"/>
      <c r="U140" s="122"/>
      <c r="V140" s="122"/>
      <c r="W140" s="122"/>
      <c r="X140" s="122"/>
      <c r="Y140" s="122"/>
      <c r="Z140" s="124"/>
      <c r="AA140" s="125"/>
    </row>
    <row r="141" spans="1:27" ht="11.25" customHeight="1" x14ac:dyDescent="0.15">
      <c r="A141" s="148"/>
      <c r="B141" s="103" t="s">
        <v>765</v>
      </c>
      <c r="C141" s="150"/>
      <c r="D141" s="149"/>
      <c r="E141" s="150"/>
      <c r="F141" s="149"/>
      <c r="G141" s="150"/>
      <c r="H141" s="149"/>
      <c r="I141" s="149"/>
      <c r="J141" s="149"/>
      <c r="K141" s="149"/>
      <c r="L141" s="149"/>
      <c r="M141" s="173"/>
      <c r="N141" s="148"/>
      <c r="O141" s="148"/>
      <c r="P141" s="148"/>
      <c r="Q141" s="148"/>
      <c r="R141" s="148"/>
      <c r="S141" s="118"/>
      <c r="T141" s="119"/>
      <c r="U141" s="118"/>
      <c r="V141" s="118"/>
      <c r="W141" s="118"/>
      <c r="X141" s="118"/>
      <c r="Y141" s="118"/>
      <c r="Z141" s="120"/>
      <c r="AA141" s="121"/>
    </row>
    <row r="142" spans="1:27" ht="45.75" customHeight="1" x14ac:dyDescent="0.15">
      <c r="A142" s="237" t="s">
        <v>854</v>
      </c>
      <c r="B142" s="237" t="s">
        <v>839</v>
      </c>
      <c r="C142" s="243">
        <v>0</v>
      </c>
      <c r="D142" s="236">
        <v>0</v>
      </c>
      <c r="E142" s="243">
        <v>1477.5</v>
      </c>
      <c r="F142" s="236">
        <f>E142</f>
        <v>1477.5</v>
      </c>
      <c r="G142" s="243">
        <v>77.8</v>
      </c>
      <c r="H142" s="236">
        <v>77.8</v>
      </c>
      <c r="I142" s="236">
        <v>0</v>
      </c>
      <c r="J142" s="236">
        <v>0</v>
      </c>
      <c r="K142" s="236">
        <f>C142+E142+G142+I142</f>
        <v>1555.3</v>
      </c>
      <c r="L142" s="236">
        <f>D142+F142+H142+J142</f>
        <v>1555.3</v>
      </c>
      <c r="M142" s="173"/>
      <c r="N142" s="237" t="s">
        <v>829</v>
      </c>
      <c r="O142" s="102" t="s">
        <v>398</v>
      </c>
      <c r="P142" s="148">
        <v>0</v>
      </c>
      <c r="Q142" s="148">
        <v>0</v>
      </c>
      <c r="R142" s="225" t="s">
        <v>1032</v>
      </c>
      <c r="S142" s="118"/>
      <c r="T142" s="119"/>
      <c r="U142" s="118"/>
      <c r="V142" s="118"/>
      <c r="W142" s="118"/>
      <c r="X142" s="118"/>
      <c r="Y142" s="118"/>
      <c r="Z142" s="120"/>
      <c r="AA142" s="121"/>
    </row>
    <row r="143" spans="1:27" ht="45.75" customHeight="1" x14ac:dyDescent="0.15">
      <c r="A143" s="237"/>
      <c r="B143" s="237"/>
      <c r="C143" s="243"/>
      <c r="D143" s="236"/>
      <c r="E143" s="243"/>
      <c r="F143" s="236"/>
      <c r="G143" s="243"/>
      <c r="H143" s="236"/>
      <c r="I143" s="236"/>
      <c r="J143" s="236"/>
      <c r="K143" s="236"/>
      <c r="L143" s="236"/>
      <c r="M143" s="173"/>
      <c r="N143" s="237"/>
      <c r="O143" s="102" t="s">
        <v>898</v>
      </c>
      <c r="P143" s="148">
        <v>0</v>
      </c>
      <c r="Q143" s="148">
        <v>0</v>
      </c>
      <c r="R143" s="227"/>
      <c r="S143" s="118"/>
      <c r="T143" s="119"/>
      <c r="U143" s="118"/>
      <c r="V143" s="118"/>
      <c r="W143" s="118"/>
      <c r="X143" s="118"/>
      <c r="Y143" s="118"/>
      <c r="Z143" s="120"/>
      <c r="AA143" s="121"/>
    </row>
    <row r="144" spans="1:27" ht="37.5" customHeight="1" x14ac:dyDescent="0.15">
      <c r="A144" s="234" t="s">
        <v>873</v>
      </c>
      <c r="B144" s="234" t="s">
        <v>876</v>
      </c>
      <c r="C144" s="235">
        <f>C147</f>
        <v>0</v>
      </c>
      <c r="D144" s="215">
        <f t="shared" ref="D144:L144" si="43">D147</f>
        <v>0</v>
      </c>
      <c r="E144" s="235">
        <f t="shared" si="43"/>
        <v>0</v>
      </c>
      <c r="F144" s="215">
        <f t="shared" si="43"/>
        <v>0</v>
      </c>
      <c r="G144" s="235">
        <f t="shared" si="43"/>
        <v>0</v>
      </c>
      <c r="H144" s="215">
        <f t="shared" si="43"/>
        <v>0</v>
      </c>
      <c r="I144" s="215">
        <f t="shared" si="43"/>
        <v>0</v>
      </c>
      <c r="J144" s="215">
        <f t="shared" si="43"/>
        <v>0</v>
      </c>
      <c r="K144" s="215">
        <f t="shared" si="43"/>
        <v>0</v>
      </c>
      <c r="L144" s="215">
        <f t="shared" si="43"/>
        <v>0</v>
      </c>
      <c r="M144" s="172"/>
      <c r="N144" s="234"/>
      <c r="O144" s="135" t="s">
        <v>877</v>
      </c>
      <c r="P144" s="145">
        <f>P147</f>
        <v>0</v>
      </c>
      <c r="Q144" s="145">
        <f>Q147</f>
        <v>0</v>
      </c>
      <c r="R144" s="145"/>
      <c r="S144" s="118"/>
      <c r="T144" s="119"/>
      <c r="U144" s="118"/>
      <c r="V144" s="118"/>
      <c r="W144" s="118"/>
      <c r="X144" s="118"/>
      <c r="Y144" s="118"/>
      <c r="Z144" s="120"/>
      <c r="AA144" s="121"/>
    </row>
    <row r="145" spans="1:27" ht="37.5" customHeight="1" x14ac:dyDescent="0.15">
      <c r="A145" s="234"/>
      <c r="B145" s="234"/>
      <c r="C145" s="235"/>
      <c r="D145" s="215"/>
      <c r="E145" s="235"/>
      <c r="F145" s="215"/>
      <c r="G145" s="235"/>
      <c r="H145" s="215"/>
      <c r="I145" s="215"/>
      <c r="J145" s="215"/>
      <c r="K145" s="215"/>
      <c r="L145" s="215"/>
      <c r="M145" s="172"/>
      <c r="N145" s="234"/>
      <c r="O145" s="135" t="s">
        <v>386</v>
      </c>
      <c r="P145" s="145">
        <f>P148</f>
        <v>0</v>
      </c>
      <c r="Q145" s="145">
        <f>Q148</f>
        <v>0</v>
      </c>
      <c r="R145" s="145"/>
      <c r="S145" s="118"/>
      <c r="T145" s="119"/>
      <c r="U145" s="118"/>
      <c r="V145" s="118"/>
      <c r="W145" s="118"/>
      <c r="X145" s="118"/>
      <c r="Y145" s="118"/>
      <c r="Z145" s="120"/>
      <c r="AA145" s="121"/>
    </row>
    <row r="146" spans="1:27" ht="14.25" customHeight="1" x14ac:dyDescent="0.15">
      <c r="A146" s="148"/>
      <c r="B146" s="103" t="s">
        <v>765</v>
      </c>
      <c r="C146" s="150"/>
      <c r="D146" s="149"/>
      <c r="E146" s="150"/>
      <c r="F146" s="149"/>
      <c r="G146" s="150"/>
      <c r="H146" s="149"/>
      <c r="I146" s="149"/>
      <c r="J146" s="149"/>
      <c r="K146" s="149"/>
      <c r="L146" s="149"/>
      <c r="M146" s="173"/>
      <c r="N146" s="148"/>
      <c r="O146" s="148"/>
      <c r="P146" s="148"/>
      <c r="Q146" s="148"/>
      <c r="R146" s="148"/>
      <c r="S146" s="118"/>
      <c r="T146" s="119"/>
      <c r="U146" s="118"/>
      <c r="V146" s="118"/>
      <c r="W146" s="118"/>
      <c r="X146" s="118"/>
      <c r="Y146" s="118"/>
      <c r="Z146" s="120"/>
      <c r="AA146" s="121"/>
    </row>
    <row r="147" spans="1:27" ht="37.5" customHeight="1" x14ac:dyDescent="0.15">
      <c r="A147" s="237" t="s">
        <v>874</v>
      </c>
      <c r="B147" s="237" t="s">
        <v>875</v>
      </c>
      <c r="C147" s="243">
        <v>0</v>
      </c>
      <c r="D147" s="236">
        <v>0</v>
      </c>
      <c r="E147" s="243">
        <v>0</v>
      </c>
      <c r="F147" s="236">
        <v>0</v>
      </c>
      <c r="G147" s="243">
        <v>0</v>
      </c>
      <c r="H147" s="236">
        <v>0</v>
      </c>
      <c r="I147" s="236">
        <v>0</v>
      </c>
      <c r="J147" s="236">
        <v>0</v>
      </c>
      <c r="K147" s="236">
        <f>C147+E147+G147+I147</f>
        <v>0</v>
      </c>
      <c r="L147" s="236">
        <f>D147+F147+H147+J147</f>
        <v>0</v>
      </c>
      <c r="M147" s="173"/>
      <c r="N147" s="237"/>
      <c r="O147" s="136" t="s">
        <v>877</v>
      </c>
      <c r="P147" s="148">
        <v>0</v>
      </c>
      <c r="Q147" s="148">
        <v>0</v>
      </c>
      <c r="R147" s="148"/>
      <c r="S147" s="118"/>
      <c r="T147" s="119"/>
      <c r="U147" s="118"/>
      <c r="V147" s="118"/>
      <c r="W147" s="118"/>
      <c r="X147" s="118"/>
      <c r="Y147" s="118"/>
      <c r="Z147" s="120"/>
      <c r="AA147" s="121"/>
    </row>
    <row r="148" spans="1:27" ht="37.5" customHeight="1" x14ac:dyDescent="0.15">
      <c r="A148" s="237"/>
      <c r="B148" s="237"/>
      <c r="C148" s="243"/>
      <c r="D148" s="236"/>
      <c r="E148" s="243"/>
      <c r="F148" s="236"/>
      <c r="G148" s="243"/>
      <c r="H148" s="236"/>
      <c r="I148" s="236"/>
      <c r="J148" s="236"/>
      <c r="K148" s="236"/>
      <c r="L148" s="236"/>
      <c r="M148" s="173"/>
      <c r="N148" s="237"/>
      <c r="O148" s="136" t="s">
        <v>386</v>
      </c>
      <c r="P148" s="148">
        <v>0</v>
      </c>
      <c r="Q148" s="148">
        <v>0</v>
      </c>
      <c r="R148" s="148"/>
      <c r="S148" s="118"/>
      <c r="T148" s="119"/>
      <c r="U148" s="118"/>
      <c r="V148" s="118"/>
      <c r="W148" s="118"/>
      <c r="X148" s="118"/>
      <c r="Y148" s="118"/>
      <c r="Z148" s="120"/>
      <c r="AA148" s="121"/>
    </row>
    <row r="149" spans="1:27" ht="37.5" customHeight="1" x14ac:dyDescent="0.15">
      <c r="A149" s="145" t="s">
        <v>925</v>
      </c>
      <c r="B149" s="145" t="s">
        <v>929</v>
      </c>
      <c r="C149" s="147">
        <f>C151</f>
        <v>0</v>
      </c>
      <c r="D149" s="147">
        <f t="shared" ref="D149:L149" si="44">D151</f>
        <v>0</v>
      </c>
      <c r="E149" s="147">
        <f t="shared" si="44"/>
        <v>0</v>
      </c>
      <c r="F149" s="147">
        <f t="shared" si="44"/>
        <v>0</v>
      </c>
      <c r="G149" s="147">
        <f t="shared" si="44"/>
        <v>0</v>
      </c>
      <c r="H149" s="147">
        <f t="shared" si="44"/>
        <v>0</v>
      </c>
      <c r="I149" s="147">
        <f t="shared" si="44"/>
        <v>0</v>
      </c>
      <c r="J149" s="147">
        <f t="shared" si="44"/>
        <v>0</v>
      </c>
      <c r="K149" s="147">
        <f t="shared" si="44"/>
        <v>0</v>
      </c>
      <c r="L149" s="147">
        <f t="shared" si="44"/>
        <v>0</v>
      </c>
      <c r="M149" s="171"/>
      <c r="N149" s="145"/>
      <c r="O149" s="135" t="s">
        <v>924</v>
      </c>
      <c r="P149" s="145">
        <f>P151</f>
        <v>0</v>
      </c>
      <c r="Q149" s="145">
        <f>Q151</f>
        <v>0</v>
      </c>
      <c r="R149" s="148"/>
      <c r="S149" s="118"/>
      <c r="T149" s="119"/>
      <c r="U149" s="118"/>
      <c r="V149" s="118"/>
      <c r="W149" s="118"/>
      <c r="X149" s="118"/>
      <c r="Y149" s="118"/>
      <c r="Z149" s="120"/>
      <c r="AA149" s="121"/>
    </row>
    <row r="150" spans="1:27" ht="19.5" customHeight="1" x14ac:dyDescent="0.15">
      <c r="A150" s="148"/>
      <c r="B150" s="103" t="s">
        <v>765</v>
      </c>
      <c r="C150" s="150"/>
      <c r="D150" s="149"/>
      <c r="E150" s="150"/>
      <c r="F150" s="149"/>
      <c r="G150" s="150"/>
      <c r="H150" s="149"/>
      <c r="I150" s="149"/>
      <c r="J150" s="149"/>
      <c r="K150" s="149"/>
      <c r="L150" s="149"/>
      <c r="M150" s="173"/>
      <c r="N150" s="148"/>
      <c r="O150" s="148"/>
      <c r="P150" s="148"/>
      <c r="Q150" s="148"/>
      <c r="R150" s="148"/>
      <c r="S150" s="118"/>
      <c r="T150" s="119"/>
      <c r="U150" s="118"/>
      <c r="V150" s="118"/>
      <c r="W150" s="118"/>
      <c r="X150" s="118"/>
      <c r="Y150" s="118"/>
      <c r="Z150" s="120"/>
      <c r="AA150" s="121"/>
    </row>
    <row r="151" spans="1:27" ht="37.5" customHeight="1" x14ac:dyDescent="0.15">
      <c r="A151" s="148" t="s">
        <v>927</v>
      </c>
      <c r="B151" s="148" t="s">
        <v>926</v>
      </c>
      <c r="C151" s="150">
        <v>0</v>
      </c>
      <c r="D151" s="149">
        <v>0</v>
      </c>
      <c r="E151" s="150">
        <v>0</v>
      </c>
      <c r="F151" s="149">
        <v>0</v>
      </c>
      <c r="G151" s="150">
        <v>0</v>
      </c>
      <c r="H151" s="149">
        <v>0</v>
      </c>
      <c r="I151" s="149">
        <v>0</v>
      </c>
      <c r="J151" s="149">
        <v>0</v>
      </c>
      <c r="K151" s="149">
        <v>0</v>
      </c>
      <c r="L151" s="149">
        <v>0</v>
      </c>
      <c r="M151" s="173"/>
      <c r="N151" s="148"/>
      <c r="O151" s="136" t="s">
        <v>924</v>
      </c>
      <c r="P151" s="148">
        <v>0</v>
      </c>
      <c r="Q151" s="148">
        <v>0</v>
      </c>
      <c r="R151" s="148"/>
      <c r="S151" s="118"/>
      <c r="T151" s="119"/>
      <c r="U151" s="118"/>
      <c r="V151" s="118"/>
      <c r="W151" s="118"/>
      <c r="X151" s="118"/>
      <c r="Y151" s="118"/>
      <c r="Z151" s="120"/>
      <c r="AA151" s="121"/>
    </row>
    <row r="152" spans="1:27" ht="37.5" customHeight="1" x14ac:dyDescent="0.15">
      <c r="A152" s="145" t="s">
        <v>928</v>
      </c>
      <c r="B152" s="145" t="s">
        <v>930</v>
      </c>
      <c r="C152" s="147">
        <f>C154</f>
        <v>0</v>
      </c>
      <c r="D152" s="147">
        <f t="shared" ref="D152:L152" si="45">D154</f>
        <v>0</v>
      </c>
      <c r="E152" s="147">
        <f t="shared" si="45"/>
        <v>0</v>
      </c>
      <c r="F152" s="147">
        <f t="shared" si="45"/>
        <v>0</v>
      </c>
      <c r="G152" s="147">
        <f t="shared" si="45"/>
        <v>50200</v>
      </c>
      <c r="H152" s="147">
        <f t="shared" si="45"/>
        <v>50200</v>
      </c>
      <c r="I152" s="147">
        <f t="shared" si="45"/>
        <v>0</v>
      </c>
      <c r="J152" s="147">
        <f t="shared" si="45"/>
        <v>0</v>
      </c>
      <c r="K152" s="147">
        <f>K154</f>
        <v>50200</v>
      </c>
      <c r="L152" s="147">
        <f t="shared" si="45"/>
        <v>50200</v>
      </c>
      <c r="M152" s="171"/>
      <c r="N152" s="145"/>
      <c r="O152" s="135" t="s">
        <v>931</v>
      </c>
      <c r="P152" s="145">
        <f>P154</f>
        <v>30</v>
      </c>
      <c r="Q152" s="145">
        <f>Q154</f>
        <v>30</v>
      </c>
      <c r="R152" s="148"/>
      <c r="S152" s="118"/>
      <c r="T152" s="119"/>
      <c r="U152" s="118"/>
      <c r="V152" s="118"/>
      <c r="W152" s="118"/>
      <c r="X152" s="118"/>
      <c r="Y152" s="118"/>
      <c r="Z152" s="120"/>
      <c r="AA152" s="121"/>
    </row>
    <row r="153" spans="1:27" ht="18.75" customHeight="1" x14ac:dyDescent="0.15">
      <c r="A153" s="148"/>
      <c r="B153" s="103" t="s">
        <v>765</v>
      </c>
      <c r="C153" s="150"/>
      <c r="D153" s="149"/>
      <c r="E153" s="150"/>
      <c r="F153" s="149"/>
      <c r="G153" s="150"/>
      <c r="H153" s="149"/>
      <c r="I153" s="149"/>
      <c r="J153" s="149"/>
      <c r="K153" s="149"/>
      <c r="L153" s="149"/>
      <c r="M153" s="173"/>
      <c r="N153" s="148"/>
      <c r="O153" s="136"/>
      <c r="P153" s="148"/>
      <c r="Q153" s="148"/>
      <c r="R153" s="148"/>
      <c r="S153" s="118"/>
      <c r="T153" s="119"/>
      <c r="U153" s="118"/>
      <c r="V153" s="118"/>
      <c r="W153" s="118"/>
      <c r="X153" s="118"/>
      <c r="Y153" s="118"/>
      <c r="Z153" s="120"/>
      <c r="AA153" s="121"/>
    </row>
    <row r="154" spans="1:27" ht="67.5" x14ac:dyDescent="0.15">
      <c r="A154" s="148" t="s">
        <v>932</v>
      </c>
      <c r="B154" s="148" t="s">
        <v>933</v>
      </c>
      <c r="C154" s="150">
        <v>0</v>
      </c>
      <c r="D154" s="149">
        <v>0</v>
      </c>
      <c r="E154" s="150">
        <v>0</v>
      </c>
      <c r="F154" s="149">
        <v>0</v>
      </c>
      <c r="G154" s="150">
        <v>50200</v>
      </c>
      <c r="H154" s="149">
        <v>50200</v>
      </c>
      <c r="I154" s="149">
        <v>0</v>
      </c>
      <c r="J154" s="149">
        <v>0</v>
      </c>
      <c r="K154" s="149">
        <f>E154+G154</f>
        <v>50200</v>
      </c>
      <c r="L154" s="149">
        <f>F154+H154</f>
        <v>50200</v>
      </c>
      <c r="M154" s="173"/>
      <c r="N154" s="148"/>
      <c r="O154" s="136" t="s">
        <v>931</v>
      </c>
      <c r="P154" s="148">
        <v>30</v>
      </c>
      <c r="Q154" s="148">
        <v>30</v>
      </c>
      <c r="R154" s="148"/>
      <c r="S154" s="118"/>
      <c r="T154" s="119"/>
      <c r="U154" s="118"/>
      <c r="V154" s="118"/>
      <c r="W154" s="118"/>
      <c r="X154" s="118"/>
      <c r="Y154" s="118"/>
      <c r="Z154" s="120"/>
      <c r="AA154" s="121"/>
    </row>
    <row r="155" spans="1:27" ht="37.5" customHeight="1" x14ac:dyDescent="0.15">
      <c r="A155" s="145" t="s">
        <v>934</v>
      </c>
      <c r="B155" s="145" t="s">
        <v>935</v>
      </c>
      <c r="C155" s="147">
        <f>C157</f>
        <v>0</v>
      </c>
      <c r="D155" s="147">
        <f t="shared" ref="D155:L155" si="46">D157</f>
        <v>0</v>
      </c>
      <c r="E155" s="147">
        <f t="shared" si="46"/>
        <v>0</v>
      </c>
      <c r="F155" s="147">
        <f t="shared" si="46"/>
        <v>0</v>
      </c>
      <c r="G155" s="147">
        <f t="shared" si="46"/>
        <v>500</v>
      </c>
      <c r="H155" s="147">
        <f t="shared" si="46"/>
        <v>0</v>
      </c>
      <c r="I155" s="147">
        <f t="shared" si="46"/>
        <v>0</v>
      </c>
      <c r="J155" s="147">
        <f t="shared" si="46"/>
        <v>0</v>
      </c>
      <c r="K155" s="147">
        <f t="shared" si="46"/>
        <v>500</v>
      </c>
      <c r="L155" s="147">
        <f t="shared" si="46"/>
        <v>0</v>
      </c>
      <c r="M155" s="171"/>
      <c r="N155" s="145"/>
      <c r="O155" s="135" t="s">
        <v>936</v>
      </c>
      <c r="P155" s="145">
        <f>P157</f>
        <v>2</v>
      </c>
      <c r="Q155" s="145">
        <f>Q157</f>
        <v>0</v>
      </c>
      <c r="R155" s="148"/>
      <c r="S155" s="118"/>
      <c r="T155" s="119"/>
      <c r="U155" s="118"/>
      <c r="V155" s="118"/>
      <c r="W155" s="118"/>
      <c r="X155" s="118"/>
      <c r="Y155" s="118"/>
      <c r="Z155" s="120"/>
      <c r="AA155" s="121"/>
    </row>
    <row r="156" spans="1:27" ht="37.5" customHeight="1" x14ac:dyDescent="0.15">
      <c r="A156" s="148"/>
      <c r="B156" s="103" t="s">
        <v>765</v>
      </c>
      <c r="C156" s="150"/>
      <c r="D156" s="149"/>
      <c r="E156" s="150"/>
      <c r="F156" s="149"/>
      <c r="G156" s="150"/>
      <c r="H156" s="149"/>
      <c r="I156" s="149"/>
      <c r="J156" s="149"/>
      <c r="K156" s="149"/>
      <c r="L156" s="149"/>
      <c r="M156" s="173"/>
      <c r="N156" s="148"/>
      <c r="O156" s="136"/>
      <c r="P156" s="148"/>
      <c r="Q156" s="148"/>
      <c r="R156" s="148"/>
      <c r="S156" s="118"/>
      <c r="T156" s="119"/>
      <c r="U156" s="118"/>
      <c r="V156" s="118"/>
      <c r="W156" s="118"/>
      <c r="X156" s="118"/>
      <c r="Y156" s="118"/>
      <c r="Z156" s="120"/>
      <c r="AA156" s="121"/>
    </row>
    <row r="157" spans="1:27" ht="37.5" customHeight="1" x14ac:dyDescent="0.15">
      <c r="A157" s="148" t="s">
        <v>937</v>
      </c>
      <c r="B157" s="148" t="s">
        <v>938</v>
      </c>
      <c r="C157" s="150">
        <v>0</v>
      </c>
      <c r="D157" s="149">
        <v>0</v>
      </c>
      <c r="E157" s="150">
        <v>0</v>
      </c>
      <c r="F157" s="149">
        <v>0</v>
      </c>
      <c r="G157" s="150">
        <v>500</v>
      </c>
      <c r="H157" s="149">
        <v>0</v>
      </c>
      <c r="I157" s="149">
        <v>0</v>
      </c>
      <c r="J157" s="149">
        <v>0</v>
      </c>
      <c r="K157" s="149">
        <f>G157+I157</f>
        <v>500</v>
      </c>
      <c r="L157" s="149">
        <f>H157+J157</f>
        <v>0</v>
      </c>
      <c r="M157" s="173"/>
      <c r="N157" s="148"/>
      <c r="O157" s="135" t="s">
        <v>936</v>
      </c>
      <c r="P157" s="148">
        <v>2</v>
      </c>
      <c r="Q157" s="148">
        <v>0</v>
      </c>
      <c r="R157" s="148"/>
      <c r="S157" s="118"/>
      <c r="T157" s="119"/>
      <c r="U157" s="118"/>
      <c r="V157" s="118"/>
      <c r="W157" s="118"/>
      <c r="X157" s="118"/>
      <c r="Y157" s="118"/>
      <c r="Z157" s="120"/>
      <c r="AA157" s="121"/>
    </row>
    <row r="158" spans="1:27" ht="37.5" customHeight="1" x14ac:dyDescent="0.15">
      <c r="A158" s="145" t="s">
        <v>971</v>
      </c>
      <c r="B158" s="145" t="s">
        <v>973</v>
      </c>
      <c r="C158" s="147">
        <f>C160</f>
        <v>0</v>
      </c>
      <c r="D158" s="147">
        <f t="shared" ref="D158:L158" si="47">D160</f>
        <v>0</v>
      </c>
      <c r="E158" s="147">
        <f t="shared" si="47"/>
        <v>0</v>
      </c>
      <c r="F158" s="147">
        <f t="shared" si="47"/>
        <v>0</v>
      </c>
      <c r="G158" s="147">
        <f t="shared" si="47"/>
        <v>510</v>
      </c>
      <c r="H158" s="147">
        <f t="shared" si="47"/>
        <v>510</v>
      </c>
      <c r="I158" s="147">
        <f t="shared" si="47"/>
        <v>0</v>
      </c>
      <c r="J158" s="147">
        <f t="shared" si="47"/>
        <v>0</v>
      </c>
      <c r="K158" s="147">
        <f t="shared" si="47"/>
        <v>510</v>
      </c>
      <c r="L158" s="147">
        <f t="shared" si="47"/>
        <v>510</v>
      </c>
      <c r="M158" s="171"/>
      <c r="N158" s="145"/>
      <c r="O158" s="135" t="s">
        <v>931</v>
      </c>
      <c r="P158" s="145">
        <f>P160</f>
        <v>1</v>
      </c>
      <c r="Q158" s="145">
        <f>Q160</f>
        <v>1</v>
      </c>
      <c r="R158" s="148"/>
      <c r="S158" s="118"/>
      <c r="T158" s="119"/>
      <c r="U158" s="118"/>
      <c r="V158" s="118"/>
      <c r="W158" s="118"/>
      <c r="X158" s="118"/>
      <c r="Y158" s="118"/>
      <c r="Z158" s="120"/>
      <c r="AA158" s="121"/>
    </row>
    <row r="159" spans="1:27" ht="37.5" customHeight="1" x14ac:dyDescent="0.15">
      <c r="A159" s="148"/>
      <c r="B159" s="103" t="s">
        <v>765</v>
      </c>
      <c r="C159" s="150"/>
      <c r="D159" s="149"/>
      <c r="E159" s="150"/>
      <c r="F159" s="149"/>
      <c r="G159" s="150"/>
      <c r="H159" s="149"/>
      <c r="I159" s="149"/>
      <c r="J159" s="149"/>
      <c r="K159" s="149"/>
      <c r="L159" s="149"/>
      <c r="M159" s="173"/>
      <c r="N159" s="148"/>
      <c r="O159" s="136"/>
      <c r="P159" s="148"/>
      <c r="Q159" s="148"/>
      <c r="R159" s="148"/>
      <c r="S159" s="118"/>
      <c r="T159" s="119"/>
      <c r="U159" s="118"/>
      <c r="V159" s="118"/>
      <c r="W159" s="118"/>
      <c r="X159" s="118"/>
      <c r="Y159" s="118"/>
      <c r="Z159" s="120"/>
      <c r="AA159" s="121"/>
    </row>
    <row r="160" spans="1:27" ht="37.5" customHeight="1" x14ac:dyDescent="0.15">
      <c r="A160" s="148" t="s">
        <v>972</v>
      </c>
      <c r="B160" s="148" t="s">
        <v>970</v>
      </c>
      <c r="C160" s="150">
        <v>0</v>
      </c>
      <c r="D160" s="149">
        <v>0</v>
      </c>
      <c r="E160" s="150">
        <v>0</v>
      </c>
      <c r="F160" s="149">
        <v>0</v>
      </c>
      <c r="G160" s="150">
        <v>510</v>
      </c>
      <c r="H160" s="149">
        <v>510</v>
      </c>
      <c r="I160" s="149">
        <v>0</v>
      </c>
      <c r="J160" s="149">
        <v>0</v>
      </c>
      <c r="K160" s="149">
        <f>G160+I160</f>
        <v>510</v>
      </c>
      <c r="L160" s="149">
        <f>H160+J160</f>
        <v>510</v>
      </c>
      <c r="M160" s="173"/>
      <c r="N160" s="148"/>
      <c r="O160" s="135" t="s">
        <v>931</v>
      </c>
      <c r="P160" s="148">
        <v>1</v>
      </c>
      <c r="Q160" s="148">
        <v>1</v>
      </c>
      <c r="R160" s="148"/>
      <c r="S160" s="118"/>
      <c r="T160" s="119"/>
      <c r="U160" s="118"/>
      <c r="V160" s="118"/>
      <c r="W160" s="118"/>
      <c r="X160" s="118"/>
      <c r="Y160" s="118"/>
      <c r="Z160" s="120"/>
      <c r="AA160" s="121"/>
    </row>
    <row r="161" spans="1:27" ht="37.5" customHeight="1" x14ac:dyDescent="0.15">
      <c r="A161" s="220" t="s">
        <v>974</v>
      </c>
      <c r="B161" s="220" t="s">
        <v>975</v>
      </c>
      <c r="C161" s="218">
        <f>C168</f>
        <v>0</v>
      </c>
      <c r="D161" s="218">
        <f t="shared" ref="D161:L161" si="48">D168</f>
        <v>0</v>
      </c>
      <c r="E161" s="218">
        <f t="shared" si="48"/>
        <v>3334.3</v>
      </c>
      <c r="F161" s="218">
        <f t="shared" si="48"/>
        <v>3255.7</v>
      </c>
      <c r="G161" s="218">
        <f t="shared" si="48"/>
        <v>626.5</v>
      </c>
      <c r="H161" s="218">
        <f t="shared" si="48"/>
        <v>615.6</v>
      </c>
      <c r="I161" s="218">
        <f t="shared" si="48"/>
        <v>0</v>
      </c>
      <c r="J161" s="218">
        <f t="shared" si="48"/>
        <v>0</v>
      </c>
      <c r="K161" s="218">
        <f t="shared" si="48"/>
        <v>3960.8</v>
      </c>
      <c r="L161" s="218">
        <f t="shared" si="48"/>
        <v>3871.2999999999997</v>
      </c>
      <c r="M161" s="165"/>
      <c r="N161" s="220" t="s">
        <v>982</v>
      </c>
      <c r="O161" s="104" t="s">
        <v>899</v>
      </c>
      <c r="P161" s="104">
        <v>2</v>
      </c>
      <c r="Q161" s="104">
        <v>2</v>
      </c>
      <c r="R161" s="225"/>
      <c r="S161" s="118"/>
      <c r="T161" s="119"/>
      <c r="U161" s="118"/>
      <c r="V161" s="118"/>
      <c r="W161" s="118"/>
      <c r="X161" s="118"/>
      <c r="Y161" s="118"/>
      <c r="Z161" s="120"/>
      <c r="AA161" s="121"/>
    </row>
    <row r="162" spans="1:27" ht="37.5" customHeight="1" x14ac:dyDescent="0.15">
      <c r="A162" s="221"/>
      <c r="B162" s="221"/>
      <c r="C162" s="219"/>
      <c r="D162" s="219"/>
      <c r="E162" s="219"/>
      <c r="F162" s="219"/>
      <c r="G162" s="219"/>
      <c r="H162" s="219"/>
      <c r="I162" s="219"/>
      <c r="J162" s="219"/>
      <c r="K162" s="219"/>
      <c r="L162" s="219"/>
      <c r="M162" s="166"/>
      <c r="N162" s="221"/>
      <c r="O162" s="104" t="s">
        <v>978</v>
      </c>
      <c r="P162" s="104">
        <v>1</v>
      </c>
      <c r="Q162" s="104">
        <v>1</v>
      </c>
      <c r="R162" s="226"/>
      <c r="S162" s="118"/>
      <c r="T162" s="119"/>
      <c r="U162" s="118"/>
      <c r="V162" s="118"/>
      <c r="W162" s="118"/>
      <c r="X162" s="118"/>
      <c r="Y162" s="118"/>
      <c r="Z162" s="120"/>
      <c r="AA162" s="121"/>
    </row>
    <row r="163" spans="1:27" ht="37.5" customHeight="1" x14ac:dyDescent="0.15">
      <c r="A163" s="221"/>
      <c r="B163" s="221"/>
      <c r="C163" s="219"/>
      <c r="D163" s="219"/>
      <c r="E163" s="219"/>
      <c r="F163" s="219"/>
      <c r="G163" s="219"/>
      <c r="H163" s="219"/>
      <c r="I163" s="219"/>
      <c r="J163" s="219"/>
      <c r="K163" s="219"/>
      <c r="L163" s="219"/>
      <c r="M163" s="166"/>
      <c r="N163" s="221"/>
      <c r="O163" s="104" t="s">
        <v>979</v>
      </c>
      <c r="P163" s="104">
        <v>140</v>
      </c>
      <c r="Q163" s="104">
        <v>140</v>
      </c>
      <c r="R163" s="226"/>
      <c r="S163" s="118"/>
      <c r="T163" s="119"/>
      <c r="U163" s="118"/>
      <c r="V163" s="118"/>
      <c r="W163" s="118"/>
      <c r="X163" s="118"/>
      <c r="Y163" s="118"/>
      <c r="Z163" s="120"/>
      <c r="AA163" s="121"/>
    </row>
    <row r="164" spans="1:27" ht="37.5" customHeight="1" x14ac:dyDescent="0.15">
      <c r="A164" s="221"/>
      <c r="B164" s="221"/>
      <c r="C164" s="219"/>
      <c r="D164" s="219"/>
      <c r="E164" s="219"/>
      <c r="F164" s="219"/>
      <c r="G164" s="219"/>
      <c r="H164" s="219"/>
      <c r="I164" s="219"/>
      <c r="J164" s="219"/>
      <c r="K164" s="219"/>
      <c r="L164" s="219"/>
      <c r="M164" s="166"/>
      <c r="N164" s="221"/>
      <c r="O164" s="104" t="s">
        <v>980</v>
      </c>
      <c r="P164" s="104">
        <v>300</v>
      </c>
      <c r="Q164" s="104">
        <v>300</v>
      </c>
      <c r="R164" s="226"/>
      <c r="S164" s="118"/>
      <c r="T164" s="119"/>
      <c r="U164" s="118"/>
      <c r="V164" s="118"/>
      <c r="W164" s="118"/>
      <c r="X164" s="118"/>
      <c r="Y164" s="118"/>
      <c r="Z164" s="120"/>
      <c r="AA164" s="121"/>
    </row>
    <row r="165" spans="1:27" ht="37.5" customHeight="1" x14ac:dyDescent="0.15">
      <c r="A165" s="221"/>
      <c r="B165" s="221"/>
      <c r="C165" s="219"/>
      <c r="D165" s="219"/>
      <c r="E165" s="219"/>
      <c r="F165" s="219"/>
      <c r="G165" s="219"/>
      <c r="H165" s="219"/>
      <c r="I165" s="219"/>
      <c r="J165" s="219"/>
      <c r="K165" s="219"/>
      <c r="L165" s="219"/>
      <c r="M165" s="166"/>
      <c r="N165" s="221"/>
      <c r="O165" s="104" t="s">
        <v>981</v>
      </c>
      <c r="P165" s="104">
        <f>1495+200</f>
        <v>1695</v>
      </c>
      <c r="Q165" s="104">
        <f>1495+200</f>
        <v>1695</v>
      </c>
      <c r="R165" s="226"/>
      <c r="S165" s="118"/>
      <c r="T165" s="119"/>
      <c r="U165" s="118"/>
      <c r="V165" s="118"/>
      <c r="W165" s="118"/>
      <c r="X165" s="118"/>
      <c r="Y165" s="118"/>
      <c r="Z165" s="120"/>
      <c r="AA165" s="121"/>
    </row>
    <row r="166" spans="1:27" ht="37.5" customHeight="1" x14ac:dyDescent="0.15">
      <c r="A166" s="221"/>
      <c r="B166" s="221"/>
      <c r="C166" s="219"/>
      <c r="D166" s="219"/>
      <c r="E166" s="219"/>
      <c r="F166" s="219"/>
      <c r="G166" s="219"/>
      <c r="H166" s="219"/>
      <c r="I166" s="219"/>
      <c r="J166" s="219"/>
      <c r="K166" s="219"/>
      <c r="L166" s="219"/>
      <c r="M166" s="166"/>
      <c r="N166" s="221"/>
      <c r="O166" s="104" t="s">
        <v>136</v>
      </c>
      <c r="P166" s="104">
        <v>1</v>
      </c>
      <c r="Q166" s="104">
        <v>1</v>
      </c>
      <c r="R166" s="226"/>
      <c r="S166" s="118"/>
      <c r="T166" s="119"/>
      <c r="U166" s="118"/>
      <c r="V166" s="118"/>
      <c r="W166" s="118"/>
      <c r="X166" s="118"/>
      <c r="Y166" s="118"/>
      <c r="Z166" s="120"/>
      <c r="AA166" s="121"/>
    </row>
    <row r="167" spans="1:27" ht="37.5" customHeight="1" x14ac:dyDescent="0.15">
      <c r="A167" s="148"/>
      <c r="B167" s="103" t="s">
        <v>765</v>
      </c>
      <c r="C167" s="150"/>
      <c r="D167" s="149"/>
      <c r="E167" s="150"/>
      <c r="F167" s="149"/>
      <c r="G167" s="150"/>
      <c r="H167" s="149"/>
      <c r="I167" s="149"/>
      <c r="J167" s="149"/>
      <c r="K167" s="149"/>
      <c r="L167" s="149"/>
      <c r="M167" s="173"/>
      <c r="N167" s="148"/>
      <c r="O167" s="136"/>
      <c r="P167" s="148"/>
      <c r="Q167" s="148"/>
      <c r="R167" s="148"/>
      <c r="S167" s="118"/>
      <c r="T167" s="119"/>
      <c r="U167" s="118"/>
      <c r="V167" s="118"/>
      <c r="W167" s="118"/>
      <c r="X167" s="118"/>
      <c r="Y167" s="118"/>
      <c r="Z167" s="120"/>
      <c r="AA167" s="121"/>
    </row>
    <row r="168" spans="1:27" ht="37.5" customHeight="1" x14ac:dyDescent="0.15">
      <c r="A168" s="225" t="s">
        <v>976</v>
      </c>
      <c r="B168" s="225" t="s">
        <v>977</v>
      </c>
      <c r="C168" s="228">
        <v>0</v>
      </c>
      <c r="D168" s="231">
        <v>0</v>
      </c>
      <c r="E168" s="228">
        <v>3334.3</v>
      </c>
      <c r="F168" s="231">
        <v>3255.7</v>
      </c>
      <c r="G168" s="228">
        <v>626.5</v>
      </c>
      <c r="H168" s="231">
        <v>615.6</v>
      </c>
      <c r="I168" s="231">
        <v>0</v>
      </c>
      <c r="J168" s="231">
        <v>0</v>
      </c>
      <c r="K168" s="231">
        <f>C168+E168+G168+I168</f>
        <v>3960.8</v>
      </c>
      <c r="L168" s="231">
        <f>D168+F168+H168+J168</f>
        <v>3871.2999999999997</v>
      </c>
      <c r="M168" s="162"/>
      <c r="N168" s="225" t="s">
        <v>982</v>
      </c>
      <c r="O168" s="104" t="s">
        <v>899</v>
      </c>
      <c r="P168" s="104">
        <v>2</v>
      </c>
      <c r="Q168" s="104">
        <v>2</v>
      </c>
      <c r="R168" s="225"/>
      <c r="S168" s="118"/>
      <c r="T168" s="119"/>
      <c r="U168" s="118"/>
      <c r="V168" s="118"/>
      <c r="W168" s="118"/>
      <c r="X168" s="118"/>
      <c r="Y168" s="118"/>
      <c r="Z168" s="120"/>
      <c r="AA168" s="121"/>
    </row>
    <row r="169" spans="1:27" ht="37.5" customHeight="1" x14ac:dyDescent="0.15">
      <c r="A169" s="226"/>
      <c r="B169" s="226"/>
      <c r="C169" s="229"/>
      <c r="D169" s="232"/>
      <c r="E169" s="229"/>
      <c r="F169" s="232"/>
      <c r="G169" s="229"/>
      <c r="H169" s="232"/>
      <c r="I169" s="232"/>
      <c r="J169" s="232"/>
      <c r="K169" s="232"/>
      <c r="L169" s="232"/>
      <c r="M169" s="163"/>
      <c r="N169" s="226"/>
      <c r="O169" s="104" t="s">
        <v>978</v>
      </c>
      <c r="P169" s="104">
        <v>1</v>
      </c>
      <c r="Q169" s="104">
        <v>1</v>
      </c>
      <c r="R169" s="226"/>
      <c r="S169" s="118"/>
      <c r="T169" s="119"/>
      <c r="U169" s="118"/>
      <c r="V169" s="118"/>
      <c r="W169" s="118"/>
      <c r="X169" s="118"/>
      <c r="Y169" s="118"/>
      <c r="Z169" s="120"/>
      <c r="AA169" s="121"/>
    </row>
    <row r="170" spans="1:27" ht="37.5" customHeight="1" x14ac:dyDescent="0.15">
      <c r="A170" s="226"/>
      <c r="B170" s="226"/>
      <c r="C170" s="229"/>
      <c r="D170" s="232"/>
      <c r="E170" s="229"/>
      <c r="F170" s="232"/>
      <c r="G170" s="229"/>
      <c r="H170" s="232"/>
      <c r="I170" s="232"/>
      <c r="J170" s="232"/>
      <c r="K170" s="232"/>
      <c r="L170" s="232"/>
      <c r="M170" s="179">
        <f>L168-K168</f>
        <v>-89.500000000000455</v>
      </c>
      <c r="N170" s="226"/>
      <c r="O170" s="104" t="s">
        <v>979</v>
      </c>
      <c r="P170" s="104">
        <v>140</v>
      </c>
      <c r="Q170" s="104">
        <v>140</v>
      </c>
      <c r="R170" s="226"/>
      <c r="S170" s="118"/>
      <c r="T170" s="119"/>
      <c r="U170" s="118"/>
      <c r="V170" s="118"/>
      <c r="W170" s="118"/>
      <c r="X170" s="118"/>
      <c r="Y170" s="118"/>
      <c r="Z170" s="120"/>
      <c r="AA170" s="121"/>
    </row>
    <row r="171" spans="1:27" ht="37.5" customHeight="1" x14ac:dyDescent="0.15">
      <c r="A171" s="226"/>
      <c r="B171" s="226"/>
      <c r="C171" s="229"/>
      <c r="D171" s="232"/>
      <c r="E171" s="229"/>
      <c r="F171" s="232"/>
      <c r="G171" s="229"/>
      <c r="H171" s="232"/>
      <c r="I171" s="232"/>
      <c r="J171" s="232"/>
      <c r="K171" s="232"/>
      <c r="L171" s="232"/>
      <c r="M171" s="163"/>
      <c r="N171" s="226"/>
      <c r="O171" s="104" t="s">
        <v>980</v>
      </c>
      <c r="P171" s="104">
        <v>300</v>
      </c>
      <c r="Q171" s="104">
        <v>300</v>
      </c>
      <c r="R171" s="226"/>
      <c r="S171" s="118"/>
      <c r="T171" s="119"/>
      <c r="U171" s="118"/>
      <c r="V171" s="118"/>
      <c r="W171" s="118"/>
      <c r="X171" s="118"/>
      <c r="Y171" s="118"/>
      <c r="Z171" s="120"/>
      <c r="AA171" s="121"/>
    </row>
    <row r="172" spans="1:27" ht="37.5" customHeight="1" x14ac:dyDescent="0.15">
      <c r="A172" s="226"/>
      <c r="B172" s="226"/>
      <c r="C172" s="229"/>
      <c r="D172" s="232"/>
      <c r="E172" s="229"/>
      <c r="F172" s="232"/>
      <c r="G172" s="229"/>
      <c r="H172" s="232"/>
      <c r="I172" s="232"/>
      <c r="J172" s="232"/>
      <c r="K172" s="232"/>
      <c r="L172" s="232"/>
      <c r="M172" s="163"/>
      <c r="N172" s="226"/>
      <c r="O172" s="104" t="s">
        <v>981</v>
      </c>
      <c r="P172" s="104">
        <f>1495+200</f>
        <v>1695</v>
      </c>
      <c r="Q172" s="104">
        <f>1495+200</f>
        <v>1695</v>
      </c>
      <c r="R172" s="226"/>
      <c r="S172" s="118"/>
      <c r="T172" s="119"/>
      <c r="U172" s="118"/>
      <c r="V172" s="118"/>
      <c r="W172" s="118"/>
      <c r="X172" s="118"/>
      <c r="Y172" s="118"/>
      <c r="Z172" s="120"/>
      <c r="AA172" s="121"/>
    </row>
    <row r="173" spans="1:27" ht="37.5" customHeight="1" x14ac:dyDescent="0.15">
      <c r="A173" s="226"/>
      <c r="B173" s="226"/>
      <c r="C173" s="229"/>
      <c r="D173" s="232"/>
      <c r="E173" s="229"/>
      <c r="F173" s="232"/>
      <c r="G173" s="229"/>
      <c r="H173" s="232"/>
      <c r="I173" s="232"/>
      <c r="J173" s="232"/>
      <c r="K173" s="232"/>
      <c r="L173" s="232"/>
      <c r="M173" s="163"/>
      <c r="N173" s="226"/>
      <c r="O173" s="104" t="s">
        <v>136</v>
      </c>
      <c r="P173" s="104">
        <v>1</v>
      </c>
      <c r="Q173" s="104">
        <v>1</v>
      </c>
      <c r="R173" s="226"/>
      <c r="S173" s="118"/>
      <c r="T173" s="119"/>
      <c r="U173" s="118"/>
      <c r="V173" s="118"/>
      <c r="W173" s="118"/>
      <c r="X173" s="118"/>
      <c r="Y173" s="118"/>
      <c r="Z173" s="120"/>
      <c r="AA173" s="121"/>
    </row>
    <row r="174" spans="1:27" ht="37.5" customHeight="1" x14ac:dyDescent="0.15">
      <c r="A174" s="225" t="s">
        <v>983</v>
      </c>
      <c r="B174" s="220" t="s">
        <v>984</v>
      </c>
      <c r="C174" s="218">
        <f>C177</f>
        <v>0</v>
      </c>
      <c r="D174" s="218">
        <f t="shared" ref="D174:L174" si="49">D177</f>
        <v>0</v>
      </c>
      <c r="E174" s="218">
        <f t="shared" si="49"/>
        <v>7205.5</v>
      </c>
      <c r="F174" s="218">
        <f t="shared" si="49"/>
        <v>5899.5</v>
      </c>
      <c r="G174" s="218">
        <f t="shared" si="49"/>
        <v>5899.5</v>
      </c>
      <c r="H174" s="218">
        <f t="shared" si="49"/>
        <v>5899.6</v>
      </c>
      <c r="I174" s="218">
        <f t="shared" si="49"/>
        <v>306</v>
      </c>
      <c r="J174" s="218">
        <f t="shared" si="49"/>
        <v>0</v>
      </c>
      <c r="K174" s="218">
        <f t="shared" si="49"/>
        <v>13411</v>
      </c>
      <c r="L174" s="218">
        <f t="shared" si="49"/>
        <v>11799.1</v>
      </c>
      <c r="M174" s="165"/>
      <c r="N174" s="220"/>
      <c r="O174" s="104" t="s">
        <v>986</v>
      </c>
      <c r="P174" s="145">
        <f>P177</f>
        <v>1</v>
      </c>
      <c r="Q174" s="145">
        <f>Q177</f>
        <v>0</v>
      </c>
      <c r="R174" s="143"/>
      <c r="S174" s="118"/>
      <c r="T174" s="119"/>
      <c r="U174" s="118"/>
      <c r="V174" s="118"/>
      <c r="W174" s="118"/>
      <c r="X174" s="118"/>
      <c r="Y174" s="118"/>
      <c r="Z174" s="120"/>
      <c r="AA174" s="121"/>
    </row>
    <row r="175" spans="1:27" ht="37.5" customHeight="1" x14ac:dyDescent="0.15">
      <c r="A175" s="227"/>
      <c r="B175" s="222"/>
      <c r="C175" s="223"/>
      <c r="D175" s="223"/>
      <c r="E175" s="223"/>
      <c r="F175" s="223"/>
      <c r="G175" s="223"/>
      <c r="H175" s="223"/>
      <c r="I175" s="223"/>
      <c r="J175" s="223"/>
      <c r="K175" s="223"/>
      <c r="L175" s="223"/>
      <c r="M175" s="167"/>
      <c r="N175" s="222"/>
      <c r="O175" s="104" t="s">
        <v>987</v>
      </c>
      <c r="P175" s="145">
        <f>P178</f>
        <v>1311</v>
      </c>
      <c r="Q175" s="145">
        <v>1311</v>
      </c>
      <c r="R175" s="143"/>
      <c r="S175" s="118"/>
      <c r="T175" s="119"/>
      <c r="U175" s="118"/>
      <c r="V175" s="118"/>
      <c r="W175" s="118"/>
      <c r="X175" s="118"/>
      <c r="Y175" s="118"/>
      <c r="Z175" s="120"/>
      <c r="AA175" s="121"/>
    </row>
    <row r="176" spans="1:27" ht="37.5" customHeight="1" x14ac:dyDescent="0.15">
      <c r="A176" s="148"/>
      <c r="B176" s="103" t="s">
        <v>765</v>
      </c>
      <c r="C176" s="150"/>
      <c r="D176" s="149"/>
      <c r="E176" s="150"/>
      <c r="F176" s="149"/>
      <c r="G176" s="150"/>
      <c r="H176" s="149"/>
      <c r="I176" s="149"/>
      <c r="J176" s="149"/>
      <c r="K176" s="149"/>
      <c r="L176" s="149"/>
      <c r="M176" s="173"/>
      <c r="N176" s="148"/>
      <c r="O176" s="136"/>
      <c r="P176" s="148"/>
      <c r="Q176" s="148"/>
      <c r="R176" s="143"/>
      <c r="S176" s="118"/>
      <c r="T176" s="119"/>
      <c r="U176" s="118"/>
      <c r="V176" s="118"/>
      <c r="W176" s="118"/>
      <c r="X176" s="118"/>
      <c r="Y176" s="118"/>
      <c r="Z176" s="120"/>
      <c r="AA176" s="121"/>
    </row>
    <row r="177" spans="1:27" ht="37.5" customHeight="1" x14ac:dyDescent="0.15">
      <c r="A177" s="225" t="s">
        <v>983</v>
      </c>
      <c r="B177" s="225" t="s">
        <v>985</v>
      </c>
      <c r="C177" s="228">
        <v>0</v>
      </c>
      <c r="D177" s="231">
        <v>0</v>
      </c>
      <c r="E177" s="228">
        <v>7205.5</v>
      </c>
      <c r="F177" s="231">
        <v>5899.5</v>
      </c>
      <c r="G177" s="228">
        <v>5899.5</v>
      </c>
      <c r="H177" s="231">
        <v>5899.6</v>
      </c>
      <c r="I177" s="231">
        <v>306</v>
      </c>
      <c r="J177" s="231">
        <v>0</v>
      </c>
      <c r="K177" s="231">
        <f>C177+E177+G177+I177</f>
        <v>13411</v>
      </c>
      <c r="L177" s="231">
        <f>D177+F177+H177+J177</f>
        <v>11799.1</v>
      </c>
      <c r="M177" s="180">
        <f>L177-K177</f>
        <v>-1611.8999999999996</v>
      </c>
      <c r="N177" s="225"/>
      <c r="O177" s="104" t="s">
        <v>986</v>
      </c>
      <c r="P177" s="148">
        <v>1</v>
      </c>
      <c r="Q177" s="148">
        <v>0</v>
      </c>
      <c r="R177" s="143"/>
      <c r="S177" s="118"/>
      <c r="T177" s="119"/>
      <c r="U177" s="118"/>
      <c r="V177" s="118"/>
      <c r="W177" s="118"/>
      <c r="X177" s="118"/>
      <c r="Y177" s="118"/>
      <c r="Z177" s="120"/>
      <c r="AA177" s="121"/>
    </row>
    <row r="178" spans="1:27" ht="37.5" customHeight="1" x14ac:dyDescent="0.15">
      <c r="A178" s="227"/>
      <c r="B178" s="227"/>
      <c r="C178" s="230"/>
      <c r="D178" s="233"/>
      <c r="E178" s="230"/>
      <c r="F178" s="233"/>
      <c r="G178" s="230"/>
      <c r="H178" s="233"/>
      <c r="I178" s="233"/>
      <c r="J178" s="233"/>
      <c r="K178" s="233"/>
      <c r="L178" s="233"/>
      <c r="M178" s="164"/>
      <c r="N178" s="227"/>
      <c r="O178" s="104" t="s">
        <v>987</v>
      </c>
      <c r="P178" s="104">
        <v>1311</v>
      </c>
      <c r="Q178" s="104">
        <v>1311</v>
      </c>
      <c r="R178" s="143"/>
      <c r="S178" s="118"/>
      <c r="T178" s="119"/>
      <c r="U178" s="118"/>
      <c r="V178" s="118"/>
      <c r="W178" s="118"/>
      <c r="X178" s="118"/>
      <c r="Y178" s="118"/>
      <c r="Z178" s="120"/>
      <c r="AA178" s="121"/>
    </row>
    <row r="179" spans="1:27" ht="37.5" customHeight="1" x14ac:dyDescent="0.15">
      <c r="A179" s="145" t="s">
        <v>1021</v>
      </c>
      <c r="B179" s="145" t="s">
        <v>1025</v>
      </c>
      <c r="C179" s="147">
        <f>C181</f>
        <v>0</v>
      </c>
      <c r="D179" s="147">
        <f t="shared" ref="D179:L179" si="50">D181</f>
        <v>0</v>
      </c>
      <c r="E179" s="147">
        <f t="shared" si="50"/>
        <v>0</v>
      </c>
      <c r="F179" s="147">
        <f t="shared" si="50"/>
        <v>0</v>
      </c>
      <c r="G179" s="147">
        <v>200</v>
      </c>
      <c r="H179" s="147">
        <v>200</v>
      </c>
      <c r="I179" s="147">
        <f t="shared" si="50"/>
        <v>0</v>
      </c>
      <c r="J179" s="147">
        <f t="shared" si="50"/>
        <v>0</v>
      </c>
      <c r="K179" s="147">
        <f t="shared" si="50"/>
        <v>200</v>
      </c>
      <c r="L179" s="147">
        <f t="shared" si="50"/>
        <v>200</v>
      </c>
      <c r="M179" s="171"/>
      <c r="N179" s="145"/>
      <c r="O179" s="135" t="s">
        <v>1029</v>
      </c>
      <c r="P179" s="145">
        <f>P181</f>
        <v>1</v>
      </c>
      <c r="Q179" s="145">
        <f>Q181</f>
        <v>1</v>
      </c>
      <c r="R179" s="143"/>
      <c r="S179" s="118"/>
      <c r="T179" s="119"/>
      <c r="U179" s="118"/>
      <c r="V179" s="118"/>
      <c r="W179" s="118"/>
      <c r="X179" s="118"/>
      <c r="Y179" s="118"/>
      <c r="Z179" s="120"/>
      <c r="AA179" s="121"/>
    </row>
    <row r="180" spans="1:27" ht="37.5" customHeight="1" x14ac:dyDescent="0.15">
      <c r="A180" s="148"/>
      <c r="B180" s="103" t="s">
        <v>765</v>
      </c>
      <c r="C180" s="150"/>
      <c r="D180" s="149"/>
      <c r="E180" s="150"/>
      <c r="F180" s="149"/>
      <c r="G180" s="150"/>
      <c r="H180" s="149"/>
      <c r="I180" s="149"/>
      <c r="J180" s="149"/>
      <c r="K180" s="149"/>
      <c r="L180" s="149"/>
      <c r="M180" s="173"/>
      <c r="N180" s="148"/>
      <c r="O180" s="136"/>
      <c r="P180" s="148"/>
      <c r="Q180" s="148"/>
      <c r="R180" s="143"/>
      <c r="S180" s="118"/>
      <c r="T180" s="119"/>
      <c r="U180" s="118"/>
      <c r="V180" s="118"/>
      <c r="W180" s="118"/>
      <c r="X180" s="118"/>
      <c r="Y180" s="118"/>
      <c r="Z180" s="120"/>
      <c r="AA180" s="121"/>
    </row>
    <row r="181" spans="1:27" ht="37.5" customHeight="1" x14ac:dyDescent="0.15">
      <c r="A181" s="148" t="s">
        <v>1022</v>
      </c>
      <c r="B181" s="148" t="s">
        <v>1027</v>
      </c>
      <c r="C181" s="150">
        <v>0</v>
      </c>
      <c r="D181" s="149">
        <v>0</v>
      </c>
      <c r="E181" s="150">
        <v>0</v>
      </c>
      <c r="F181" s="149">
        <v>0</v>
      </c>
      <c r="G181" s="147">
        <v>200</v>
      </c>
      <c r="H181" s="147">
        <v>200</v>
      </c>
      <c r="I181" s="149">
        <v>0</v>
      </c>
      <c r="J181" s="149">
        <v>0</v>
      </c>
      <c r="K181" s="149">
        <f>G181+I181</f>
        <v>200</v>
      </c>
      <c r="L181" s="149">
        <f>H181+J181</f>
        <v>200</v>
      </c>
      <c r="M181" s="173"/>
      <c r="N181" s="148"/>
      <c r="O181" s="135" t="s">
        <v>1029</v>
      </c>
      <c r="P181" s="148">
        <v>1</v>
      </c>
      <c r="Q181" s="148">
        <v>1</v>
      </c>
      <c r="R181" s="143"/>
      <c r="S181" s="118"/>
      <c r="T181" s="119"/>
      <c r="U181" s="118"/>
      <c r="V181" s="118"/>
      <c r="W181" s="118"/>
      <c r="X181" s="118"/>
      <c r="Y181" s="118"/>
      <c r="Z181" s="120"/>
      <c r="AA181" s="121"/>
    </row>
    <row r="182" spans="1:27" ht="37.5" customHeight="1" x14ac:dyDescent="0.15">
      <c r="A182" s="145" t="s">
        <v>1023</v>
      </c>
      <c r="B182" s="145" t="s">
        <v>1026</v>
      </c>
      <c r="C182" s="147">
        <f>C184</f>
        <v>0</v>
      </c>
      <c r="D182" s="147">
        <f t="shared" ref="D182:L182" si="51">D184</f>
        <v>0</v>
      </c>
      <c r="E182" s="147">
        <f t="shared" si="51"/>
        <v>0</v>
      </c>
      <c r="F182" s="147">
        <f t="shared" si="51"/>
        <v>0</v>
      </c>
      <c r="G182" s="147">
        <v>200</v>
      </c>
      <c r="H182" s="147">
        <v>200</v>
      </c>
      <c r="I182" s="147">
        <f t="shared" si="51"/>
        <v>0</v>
      </c>
      <c r="J182" s="147">
        <f t="shared" si="51"/>
        <v>0</v>
      </c>
      <c r="K182" s="147">
        <f t="shared" si="51"/>
        <v>200</v>
      </c>
      <c r="L182" s="147">
        <f t="shared" si="51"/>
        <v>200</v>
      </c>
      <c r="M182" s="171"/>
      <c r="N182" s="145"/>
      <c r="O182" s="135" t="s">
        <v>1030</v>
      </c>
      <c r="P182" s="145">
        <f>P184</f>
        <v>1</v>
      </c>
      <c r="Q182" s="145">
        <v>1</v>
      </c>
      <c r="R182" s="143"/>
      <c r="S182" s="118"/>
      <c r="T182" s="119"/>
      <c r="U182" s="118"/>
      <c r="V182" s="118"/>
      <c r="W182" s="118"/>
      <c r="X182" s="118"/>
      <c r="Y182" s="118"/>
      <c r="Z182" s="120"/>
      <c r="AA182" s="121"/>
    </row>
    <row r="183" spans="1:27" ht="37.5" customHeight="1" x14ac:dyDescent="0.15">
      <c r="A183" s="148"/>
      <c r="B183" s="103" t="s">
        <v>765</v>
      </c>
      <c r="C183" s="150"/>
      <c r="D183" s="149"/>
      <c r="E183" s="150"/>
      <c r="F183" s="149"/>
      <c r="G183" s="150"/>
      <c r="H183" s="149"/>
      <c r="I183" s="149"/>
      <c r="J183" s="149"/>
      <c r="K183" s="149"/>
      <c r="L183" s="149"/>
      <c r="M183" s="173"/>
      <c r="N183" s="148"/>
      <c r="O183" s="136"/>
      <c r="P183" s="148"/>
      <c r="Q183" s="148"/>
      <c r="R183" s="143"/>
      <c r="S183" s="118"/>
      <c r="T183" s="119"/>
      <c r="U183" s="118"/>
      <c r="V183" s="118"/>
      <c r="W183" s="118"/>
      <c r="X183" s="118"/>
      <c r="Y183" s="118"/>
      <c r="Z183" s="120"/>
      <c r="AA183" s="121"/>
    </row>
    <row r="184" spans="1:27" ht="37.5" customHeight="1" x14ac:dyDescent="0.15">
      <c r="A184" s="148" t="s">
        <v>1024</v>
      </c>
      <c r="B184" s="148" t="s">
        <v>1028</v>
      </c>
      <c r="C184" s="150">
        <v>0</v>
      </c>
      <c r="D184" s="149">
        <v>0</v>
      </c>
      <c r="E184" s="150">
        <v>0</v>
      </c>
      <c r="F184" s="149">
        <v>0</v>
      </c>
      <c r="G184" s="147">
        <v>200</v>
      </c>
      <c r="H184" s="147">
        <v>200</v>
      </c>
      <c r="I184" s="149">
        <v>0</v>
      </c>
      <c r="J184" s="149">
        <v>0</v>
      </c>
      <c r="K184" s="149">
        <f>G184+I184</f>
        <v>200</v>
      </c>
      <c r="L184" s="149">
        <f>H184+J184</f>
        <v>200</v>
      </c>
      <c r="M184" s="173"/>
      <c r="N184" s="148"/>
      <c r="O184" s="135" t="s">
        <v>1030</v>
      </c>
      <c r="P184" s="148">
        <v>1</v>
      </c>
      <c r="Q184" s="148">
        <v>1</v>
      </c>
      <c r="R184" s="143"/>
      <c r="S184" s="118"/>
      <c r="T184" s="119"/>
      <c r="U184" s="118"/>
      <c r="V184" s="118"/>
      <c r="W184" s="118"/>
      <c r="X184" s="118"/>
      <c r="Y184" s="118"/>
      <c r="Z184" s="120"/>
      <c r="AA184" s="121"/>
    </row>
    <row r="185" spans="1:27" s="126" customFormat="1" ht="13.5" customHeight="1" x14ac:dyDescent="0.15">
      <c r="A185" s="145" t="s">
        <v>127</v>
      </c>
      <c r="B185" s="103" t="s">
        <v>806</v>
      </c>
      <c r="C185" s="147">
        <f>C187+C192+C197</f>
        <v>10965.7</v>
      </c>
      <c r="D185" s="147">
        <f>D187+D192+D197</f>
        <v>10965.7</v>
      </c>
      <c r="E185" s="147">
        <f t="shared" ref="E185:L185" si="52">E187+E192+E197</f>
        <v>12782</v>
      </c>
      <c r="F185" s="147">
        <f t="shared" si="52"/>
        <v>12782</v>
      </c>
      <c r="G185" s="147">
        <f t="shared" si="52"/>
        <v>8979.1999999999989</v>
      </c>
      <c r="H185" s="147">
        <f t="shared" si="52"/>
        <v>4659.2</v>
      </c>
      <c r="I185" s="147">
        <f t="shared" si="52"/>
        <v>9393.5</v>
      </c>
      <c r="J185" s="147">
        <f t="shared" si="52"/>
        <v>9393.5</v>
      </c>
      <c r="K185" s="147">
        <f t="shared" si="52"/>
        <v>42120.4</v>
      </c>
      <c r="L185" s="147">
        <f t="shared" si="52"/>
        <v>37800.400000000001</v>
      </c>
      <c r="M185" s="171"/>
      <c r="N185" s="145"/>
      <c r="O185" s="145" t="s">
        <v>710</v>
      </c>
      <c r="P185" s="145" t="s">
        <v>710</v>
      </c>
      <c r="Q185" s="145" t="s">
        <v>710</v>
      </c>
      <c r="R185" s="145" t="s">
        <v>710</v>
      </c>
      <c r="S185" s="122"/>
      <c r="T185" s="123"/>
      <c r="U185" s="122"/>
      <c r="V185" s="122"/>
      <c r="W185" s="122"/>
      <c r="X185" s="122"/>
      <c r="Y185" s="122"/>
      <c r="Z185" s="124"/>
      <c r="AA185" s="125"/>
    </row>
    <row r="186" spans="1:27" ht="31.15" customHeight="1" x14ac:dyDescent="0.15">
      <c r="A186" s="148"/>
      <c r="B186" s="103" t="s">
        <v>834</v>
      </c>
      <c r="C186" s="147" t="s">
        <v>710</v>
      </c>
      <c r="D186" s="146" t="s">
        <v>710</v>
      </c>
      <c r="E186" s="147" t="s">
        <v>710</v>
      </c>
      <c r="F186" s="146" t="s">
        <v>710</v>
      </c>
      <c r="G186" s="147" t="s">
        <v>710</v>
      </c>
      <c r="H186" s="146" t="s">
        <v>710</v>
      </c>
      <c r="I186" s="146" t="s">
        <v>710</v>
      </c>
      <c r="J186" s="146" t="s">
        <v>710</v>
      </c>
      <c r="K186" s="146" t="s">
        <v>710</v>
      </c>
      <c r="L186" s="146" t="s">
        <v>710</v>
      </c>
      <c r="M186" s="172"/>
      <c r="N186" s="145"/>
      <c r="O186" s="103" t="s">
        <v>828</v>
      </c>
      <c r="P186" s="145">
        <v>9</v>
      </c>
      <c r="Q186" s="145">
        <v>9</v>
      </c>
      <c r="R186" s="145"/>
      <c r="S186" s="118"/>
      <c r="T186" s="119"/>
      <c r="U186" s="118"/>
      <c r="V186" s="118"/>
      <c r="W186" s="118"/>
      <c r="X186" s="118"/>
      <c r="Y186" s="118"/>
      <c r="Z186" s="120"/>
      <c r="AA186" s="121"/>
    </row>
    <row r="187" spans="1:27" s="126" customFormat="1" ht="32.25" customHeight="1" x14ac:dyDescent="0.15">
      <c r="A187" s="234" t="s">
        <v>129</v>
      </c>
      <c r="B187" s="244" t="s">
        <v>807</v>
      </c>
      <c r="C187" s="235">
        <f>C190</f>
        <v>10965.7</v>
      </c>
      <c r="D187" s="235">
        <f t="shared" ref="D187:L187" si="53">D190</f>
        <v>10965.7</v>
      </c>
      <c r="E187" s="235">
        <f t="shared" si="53"/>
        <v>3437</v>
      </c>
      <c r="F187" s="235">
        <f t="shared" si="53"/>
        <v>3437</v>
      </c>
      <c r="G187" s="235">
        <f t="shared" si="53"/>
        <v>5000</v>
      </c>
      <c r="H187" s="235">
        <f t="shared" si="53"/>
        <v>2680</v>
      </c>
      <c r="I187" s="235">
        <f t="shared" si="53"/>
        <v>9393.5</v>
      </c>
      <c r="J187" s="235">
        <f t="shared" si="53"/>
        <v>9393.5</v>
      </c>
      <c r="K187" s="235">
        <f t="shared" si="53"/>
        <v>28796.2</v>
      </c>
      <c r="L187" s="235">
        <f t="shared" si="53"/>
        <v>26476.2</v>
      </c>
      <c r="M187" s="171"/>
      <c r="N187" s="234"/>
      <c r="O187" s="103" t="s">
        <v>412</v>
      </c>
      <c r="P187" s="145">
        <f>P190</f>
        <v>0</v>
      </c>
      <c r="Q187" s="145">
        <f>Q190</f>
        <v>0</v>
      </c>
      <c r="R187" s="145"/>
      <c r="S187" s="122"/>
      <c r="T187" s="123"/>
      <c r="U187" s="122"/>
      <c r="V187" s="122"/>
      <c r="W187" s="122"/>
      <c r="X187" s="122"/>
      <c r="Y187" s="122"/>
      <c r="Z187" s="124"/>
      <c r="AA187" s="125"/>
    </row>
    <row r="188" spans="1:27" s="126" customFormat="1" ht="35.25" customHeight="1" x14ac:dyDescent="0.15">
      <c r="A188" s="234"/>
      <c r="B188" s="244"/>
      <c r="C188" s="235"/>
      <c r="D188" s="235"/>
      <c r="E188" s="235"/>
      <c r="F188" s="235"/>
      <c r="G188" s="235"/>
      <c r="H188" s="235"/>
      <c r="I188" s="235"/>
      <c r="J188" s="235"/>
      <c r="K188" s="235"/>
      <c r="L188" s="235"/>
      <c r="M188" s="171"/>
      <c r="N188" s="234"/>
      <c r="O188" s="103" t="s">
        <v>413</v>
      </c>
      <c r="P188" s="145">
        <f>P191</f>
        <v>11</v>
      </c>
      <c r="Q188" s="145">
        <f>Q191</f>
        <v>11</v>
      </c>
      <c r="R188" s="145"/>
      <c r="S188" s="122"/>
      <c r="T188" s="123"/>
      <c r="U188" s="122"/>
      <c r="V188" s="122"/>
      <c r="W188" s="122"/>
      <c r="X188" s="122"/>
      <c r="Y188" s="122"/>
      <c r="Z188" s="124"/>
      <c r="AA188" s="125"/>
    </row>
    <row r="189" spans="1:27" ht="13.5" customHeight="1" x14ac:dyDescent="0.15">
      <c r="A189" s="148"/>
      <c r="B189" s="103" t="s">
        <v>765</v>
      </c>
      <c r="C189" s="150"/>
      <c r="D189" s="149"/>
      <c r="E189" s="150"/>
      <c r="F189" s="149"/>
      <c r="G189" s="150"/>
      <c r="H189" s="149"/>
      <c r="I189" s="149"/>
      <c r="J189" s="149"/>
      <c r="K189" s="149"/>
      <c r="L189" s="149"/>
      <c r="M189" s="173"/>
      <c r="N189" s="148"/>
      <c r="O189" s="102"/>
      <c r="P189" s="148"/>
      <c r="Q189" s="148"/>
      <c r="R189" s="148"/>
      <c r="S189" s="118"/>
      <c r="T189" s="119"/>
      <c r="U189" s="118"/>
      <c r="V189" s="118"/>
      <c r="W189" s="118"/>
      <c r="X189" s="118"/>
      <c r="Y189" s="118"/>
      <c r="Z189" s="120"/>
      <c r="AA189" s="121"/>
    </row>
    <row r="190" spans="1:27" ht="33" customHeight="1" x14ac:dyDescent="0.15">
      <c r="A190" s="237" t="s">
        <v>855</v>
      </c>
      <c r="B190" s="246" t="s">
        <v>782</v>
      </c>
      <c r="C190" s="243">
        <v>10965.7</v>
      </c>
      <c r="D190" s="236">
        <f>C190</f>
        <v>10965.7</v>
      </c>
      <c r="E190" s="243">
        <v>3437</v>
      </c>
      <c r="F190" s="236">
        <f>E190</f>
        <v>3437</v>
      </c>
      <c r="G190" s="243">
        <v>5000</v>
      </c>
      <c r="H190" s="236">
        <v>2680</v>
      </c>
      <c r="I190" s="236">
        <v>9393.5</v>
      </c>
      <c r="J190" s="236">
        <v>9393.5</v>
      </c>
      <c r="K190" s="236">
        <f>C190+E190+G190+I190</f>
        <v>28796.2</v>
      </c>
      <c r="L190" s="236">
        <f>D190+F190+H190+J190</f>
        <v>26476.2</v>
      </c>
      <c r="M190" s="178">
        <f>L190-K190</f>
        <v>-2320</v>
      </c>
      <c r="N190" s="237"/>
      <c r="O190" s="102" t="s">
        <v>412</v>
      </c>
      <c r="P190" s="148">
        <v>0</v>
      </c>
      <c r="Q190" s="148">
        <v>0</v>
      </c>
      <c r="R190" s="148"/>
      <c r="S190" s="118"/>
      <c r="T190" s="119"/>
      <c r="U190" s="118"/>
      <c r="V190" s="118"/>
      <c r="W190" s="118"/>
      <c r="X190" s="118"/>
      <c r="Y190" s="118"/>
      <c r="Z190" s="120"/>
      <c r="AA190" s="121"/>
    </row>
    <row r="191" spans="1:27" ht="34.5" customHeight="1" x14ac:dyDescent="0.15">
      <c r="A191" s="237"/>
      <c r="B191" s="246"/>
      <c r="C191" s="243"/>
      <c r="D191" s="236"/>
      <c r="E191" s="243"/>
      <c r="F191" s="236"/>
      <c r="G191" s="243"/>
      <c r="H191" s="236"/>
      <c r="I191" s="236"/>
      <c r="J191" s="236"/>
      <c r="K191" s="236"/>
      <c r="L191" s="236"/>
      <c r="M191" s="173"/>
      <c r="N191" s="237"/>
      <c r="O191" s="102" t="s">
        <v>413</v>
      </c>
      <c r="P191" s="148">
        <v>11</v>
      </c>
      <c r="Q191" s="148">
        <v>11</v>
      </c>
      <c r="R191" s="148"/>
      <c r="S191" s="118"/>
      <c r="T191" s="119"/>
      <c r="U191" s="118"/>
      <c r="V191" s="118"/>
      <c r="W191" s="118"/>
      <c r="X191" s="118"/>
      <c r="Y191" s="118"/>
      <c r="Z191" s="120"/>
      <c r="AA191" s="121"/>
    </row>
    <row r="192" spans="1:27" s="126" customFormat="1" ht="16.5" customHeight="1" x14ac:dyDescent="0.15">
      <c r="A192" s="234" t="s">
        <v>989</v>
      </c>
      <c r="B192" s="244" t="s">
        <v>990</v>
      </c>
      <c r="C192" s="235">
        <f>C195</f>
        <v>0</v>
      </c>
      <c r="D192" s="215">
        <f t="shared" ref="D192:L192" si="54">D195</f>
        <v>0</v>
      </c>
      <c r="E192" s="235">
        <f t="shared" si="54"/>
        <v>9345</v>
      </c>
      <c r="F192" s="215">
        <f t="shared" si="54"/>
        <v>9345</v>
      </c>
      <c r="G192" s="235">
        <f t="shared" si="54"/>
        <v>2009.4</v>
      </c>
      <c r="H192" s="215">
        <f t="shared" si="54"/>
        <v>9.4</v>
      </c>
      <c r="I192" s="215">
        <f t="shared" si="54"/>
        <v>0</v>
      </c>
      <c r="J192" s="215">
        <f t="shared" si="54"/>
        <v>0</v>
      </c>
      <c r="K192" s="215">
        <f t="shared" si="54"/>
        <v>11354.4</v>
      </c>
      <c r="L192" s="215">
        <f t="shared" si="54"/>
        <v>9354.4</v>
      </c>
      <c r="M192" s="172"/>
      <c r="N192" s="237"/>
      <c r="O192" s="94" t="s">
        <v>992</v>
      </c>
      <c r="P192" s="145">
        <f>P195</f>
        <v>1</v>
      </c>
      <c r="Q192" s="145">
        <f>Q195</f>
        <v>1</v>
      </c>
      <c r="R192" s="145"/>
      <c r="S192" s="122"/>
      <c r="T192" s="123"/>
      <c r="U192" s="122"/>
      <c r="V192" s="122"/>
      <c r="W192" s="122"/>
      <c r="X192" s="122"/>
      <c r="Y192" s="122"/>
      <c r="Z192" s="124"/>
      <c r="AA192" s="125"/>
    </row>
    <row r="193" spans="1:27" s="126" customFormat="1" ht="33" customHeight="1" x14ac:dyDescent="0.15">
      <c r="A193" s="234"/>
      <c r="B193" s="244"/>
      <c r="C193" s="235"/>
      <c r="D193" s="215"/>
      <c r="E193" s="235"/>
      <c r="F193" s="215"/>
      <c r="G193" s="235"/>
      <c r="H193" s="215"/>
      <c r="I193" s="215"/>
      <c r="J193" s="215"/>
      <c r="K193" s="215"/>
      <c r="L193" s="215"/>
      <c r="M193" s="172"/>
      <c r="N193" s="237"/>
      <c r="O193" s="94" t="s">
        <v>27</v>
      </c>
      <c r="P193" s="145">
        <f>P196</f>
        <v>1</v>
      </c>
      <c r="Q193" s="145">
        <v>0</v>
      </c>
      <c r="R193" s="145"/>
      <c r="S193" s="122"/>
      <c r="T193" s="123"/>
      <c r="U193" s="122"/>
      <c r="V193" s="122"/>
      <c r="W193" s="122"/>
      <c r="X193" s="122"/>
      <c r="Y193" s="122"/>
      <c r="Z193" s="124"/>
      <c r="AA193" s="125"/>
    </row>
    <row r="194" spans="1:27" ht="13.5" customHeight="1" x14ac:dyDescent="0.15">
      <c r="A194" s="148"/>
      <c r="B194" s="103" t="s">
        <v>765</v>
      </c>
      <c r="C194" s="150"/>
      <c r="D194" s="149"/>
      <c r="E194" s="150"/>
      <c r="F194" s="149"/>
      <c r="G194" s="150"/>
      <c r="H194" s="149"/>
      <c r="I194" s="149"/>
      <c r="J194" s="149"/>
      <c r="K194" s="149"/>
      <c r="L194" s="149"/>
      <c r="M194" s="173"/>
      <c r="N194" s="148"/>
      <c r="O194" s="102"/>
      <c r="P194" s="148"/>
      <c r="Q194" s="148"/>
      <c r="R194" s="148"/>
      <c r="S194" s="118"/>
      <c r="T194" s="119"/>
      <c r="U194" s="118"/>
      <c r="V194" s="118"/>
      <c r="W194" s="118"/>
      <c r="X194" s="118"/>
      <c r="Y194" s="118"/>
      <c r="Z194" s="120"/>
      <c r="AA194" s="121"/>
    </row>
    <row r="195" spans="1:27" ht="15" customHeight="1" x14ac:dyDescent="0.15">
      <c r="A195" s="237" t="s">
        <v>991</v>
      </c>
      <c r="B195" s="246" t="s">
        <v>988</v>
      </c>
      <c r="C195" s="243">
        <v>0</v>
      </c>
      <c r="D195" s="236">
        <v>0</v>
      </c>
      <c r="E195" s="243">
        <v>9345</v>
      </c>
      <c r="F195" s="236">
        <v>9345</v>
      </c>
      <c r="G195" s="243">
        <v>2009.4</v>
      </c>
      <c r="H195" s="231">
        <v>9.4</v>
      </c>
      <c r="I195" s="231">
        <v>0</v>
      </c>
      <c r="J195" s="236">
        <v>0</v>
      </c>
      <c r="K195" s="236">
        <f>C195+E195+G195+I195</f>
        <v>11354.4</v>
      </c>
      <c r="L195" s="236">
        <f>D195+F195+H195+J195</f>
        <v>9354.4</v>
      </c>
      <c r="M195" s="178">
        <f>L195-K195</f>
        <v>-2000</v>
      </c>
      <c r="N195" s="237"/>
      <c r="O195" s="94" t="s">
        <v>992</v>
      </c>
      <c r="P195" s="148">
        <v>1</v>
      </c>
      <c r="Q195" s="148">
        <v>1</v>
      </c>
      <c r="R195" s="148"/>
      <c r="S195" s="118"/>
      <c r="T195" s="119"/>
      <c r="U195" s="118"/>
      <c r="V195" s="118"/>
      <c r="W195" s="118"/>
      <c r="X195" s="118"/>
      <c r="Y195" s="118"/>
      <c r="Z195" s="120"/>
      <c r="AA195" s="121"/>
    </row>
    <row r="196" spans="1:27" ht="32.25" customHeight="1" x14ac:dyDescent="0.15">
      <c r="A196" s="237"/>
      <c r="B196" s="246"/>
      <c r="C196" s="243"/>
      <c r="D196" s="236"/>
      <c r="E196" s="243"/>
      <c r="F196" s="236"/>
      <c r="G196" s="243"/>
      <c r="H196" s="233"/>
      <c r="I196" s="233"/>
      <c r="J196" s="236"/>
      <c r="K196" s="236"/>
      <c r="L196" s="236"/>
      <c r="M196" s="173"/>
      <c r="N196" s="237"/>
      <c r="O196" s="94" t="s">
        <v>27</v>
      </c>
      <c r="P196" s="148">
        <v>1</v>
      </c>
      <c r="Q196" s="148">
        <v>0</v>
      </c>
      <c r="R196" s="148"/>
      <c r="S196" s="118"/>
      <c r="T196" s="119"/>
      <c r="U196" s="118"/>
      <c r="V196" s="118"/>
      <c r="W196" s="118"/>
      <c r="X196" s="118"/>
      <c r="Y196" s="118"/>
      <c r="Z196" s="120"/>
      <c r="AA196" s="121"/>
    </row>
    <row r="197" spans="1:27" ht="24" customHeight="1" x14ac:dyDescent="0.15">
      <c r="A197" s="145" t="s">
        <v>994</v>
      </c>
      <c r="B197" s="152" t="s">
        <v>939</v>
      </c>
      <c r="C197" s="147">
        <f>C199</f>
        <v>0</v>
      </c>
      <c r="D197" s="147">
        <f t="shared" ref="D197:L197" si="55">D199</f>
        <v>0</v>
      </c>
      <c r="E197" s="147">
        <f t="shared" si="55"/>
        <v>0</v>
      </c>
      <c r="F197" s="147">
        <f t="shared" si="55"/>
        <v>0</v>
      </c>
      <c r="G197" s="147">
        <f t="shared" si="55"/>
        <v>1969.8</v>
      </c>
      <c r="H197" s="147">
        <f t="shared" si="55"/>
        <v>1969.8</v>
      </c>
      <c r="I197" s="147">
        <f t="shared" si="55"/>
        <v>0</v>
      </c>
      <c r="J197" s="147">
        <f t="shared" si="55"/>
        <v>0</v>
      </c>
      <c r="K197" s="147">
        <f t="shared" si="55"/>
        <v>1969.8</v>
      </c>
      <c r="L197" s="147">
        <f t="shared" si="55"/>
        <v>1969.8</v>
      </c>
      <c r="M197" s="171"/>
      <c r="N197" s="145"/>
      <c r="O197" s="97" t="s">
        <v>996</v>
      </c>
      <c r="P197" s="95">
        <v>1</v>
      </c>
      <c r="Q197" s="145">
        <v>6</v>
      </c>
      <c r="R197" s="148"/>
      <c r="S197" s="118"/>
      <c r="T197" s="119"/>
      <c r="U197" s="118"/>
      <c r="V197" s="118"/>
      <c r="W197" s="118"/>
      <c r="X197" s="118"/>
      <c r="Y197" s="118"/>
      <c r="Z197" s="120"/>
      <c r="AA197" s="121"/>
    </row>
    <row r="198" spans="1:27" ht="24" customHeight="1" x14ac:dyDescent="0.15">
      <c r="A198" s="102"/>
      <c r="B198" s="103" t="s">
        <v>765</v>
      </c>
      <c r="C198" s="150"/>
      <c r="D198" s="149"/>
      <c r="E198" s="150"/>
      <c r="F198" s="149"/>
      <c r="G198" s="150"/>
      <c r="H198" s="149"/>
      <c r="I198" s="149"/>
      <c r="J198" s="149"/>
      <c r="K198" s="149"/>
      <c r="L198" s="149"/>
      <c r="M198" s="173"/>
      <c r="N198" s="148"/>
      <c r="O198" s="102"/>
      <c r="P198" s="148"/>
      <c r="Q198" s="148"/>
      <c r="R198" s="148"/>
      <c r="S198" s="118"/>
      <c r="T198" s="119"/>
      <c r="U198" s="118"/>
      <c r="V198" s="118"/>
      <c r="W198" s="118"/>
      <c r="X198" s="118"/>
      <c r="Y198" s="118"/>
      <c r="Z198" s="120"/>
      <c r="AA198" s="121"/>
    </row>
    <row r="199" spans="1:27" ht="37.5" x14ac:dyDescent="0.15">
      <c r="A199" s="148" t="s">
        <v>995</v>
      </c>
      <c r="B199" s="154" t="s">
        <v>993</v>
      </c>
      <c r="C199" s="150">
        <v>0</v>
      </c>
      <c r="D199" s="149">
        <v>0</v>
      </c>
      <c r="E199" s="150">
        <v>0</v>
      </c>
      <c r="F199" s="149">
        <v>0</v>
      </c>
      <c r="G199" s="150">
        <v>1969.8</v>
      </c>
      <c r="H199" s="149">
        <f>G199</f>
        <v>1969.8</v>
      </c>
      <c r="I199" s="149">
        <v>0</v>
      </c>
      <c r="J199" s="149">
        <v>0</v>
      </c>
      <c r="K199" s="149">
        <f>C199+E199+G199+I199</f>
        <v>1969.8</v>
      </c>
      <c r="L199" s="149">
        <f>D199+F199+H199+J199</f>
        <v>1969.8</v>
      </c>
      <c r="M199" s="173">
        <f>L199-K199</f>
        <v>0</v>
      </c>
      <c r="N199" s="148"/>
      <c r="O199" s="98" t="s">
        <v>996</v>
      </c>
      <c r="P199" s="130">
        <v>1</v>
      </c>
      <c r="Q199" s="148">
        <v>6</v>
      </c>
      <c r="R199" s="148"/>
      <c r="S199" s="118"/>
      <c r="T199" s="119"/>
      <c r="U199" s="118"/>
      <c r="V199" s="118"/>
      <c r="W199" s="118"/>
      <c r="X199" s="118"/>
      <c r="Y199" s="118"/>
      <c r="Z199" s="120"/>
      <c r="AA199" s="121"/>
    </row>
    <row r="200" spans="1:27" s="126" customFormat="1" ht="13.5" customHeight="1" x14ac:dyDescent="0.15">
      <c r="A200" s="145" t="s">
        <v>187</v>
      </c>
      <c r="B200" s="103" t="s">
        <v>441</v>
      </c>
      <c r="C200" s="147">
        <f>C208+C215+C220+C235+C246+C249</f>
        <v>0</v>
      </c>
      <c r="D200" s="147">
        <f t="shared" ref="D200:L200" si="56">D208+D215+D220+D235+D246+D249</f>
        <v>0</v>
      </c>
      <c r="E200" s="147">
        <f t="shared" si="56"/>
        <v>72641</v>
      </c>
      <c r="F200" s="147">
        <f t="shared" si="56"/>
        <v>65506.299999999996</v>
      </c>
      <c r="G200" s="147">
        <f t="shared" si="56"/>
        <v>23393</v>
      </c>
      <c r="H200" s="147">
        <f t="shared" si="56"/>
        <v>18174.900000000001</v>
      </c>
      <c r="I200" s="147">
        <f t="shared" si="56"/>
        <v>297.54000000000002</v>
      </c>
      <c r="J200" s="147">
        <f t="shared" si="56"/>
        <v>297.54000000000002</v>
      </c>
      <c r="K200" s="147">
        <f t="shared" si="56"/>
        <v>96331.54</v>
      </c>
      <c r="L200" s="147">
        <f t="shared" si="56"/>
        <v>83978.74</v>
      </c>
      <c r="M200" s="171"/>
      <c r="N200" s="145"/>
      <c r="O200" s="145" t="s">
        <v>710</v>
      </c>
      <c r="P200" s="145" t="s">
        <v>710</v>
      </c>
      <c r="Q200" s="145" t="s">
        <v>710</v>
      </c>
      <c r="R200" s="145" t="s">
        <v>710</v>
      </c>
      <c r="S200" s="122"/>
      <c r="T200" s="123"/>
      <c r="U200" s="122"/>
      <c r="V200" s="122"/>
      <c r="W200" s="122"/>
      <c r="X200" s="122"/>
      <c r="Y200" s="122"/>
      <c r="Z200" s="124"/>
      <c r="AA200" s="125"/>
    </row>
    <row r="201" spans="1:27" s="126" customFormat="1" ht="22.5" customHeight="1" x14ac:dyDescent="0.15">
      <c r="A201" s="220"/>
      <c r="B201" s="220" t="s">
        <v>835</v>
      </c>
      <c r="C201" s="218" t="s">
        <v>710</v>
      </c>
      <c r="D201" s="216" t="s">
        <v>710</v>
      </c>
      <c r="E201" s="218" t="s">
        <v>710</v>
      </c>
      <c r="F201" s="216" t="s">
        <v>710</v>
      </c>
      <c r="G201" s="218" t="s">
        <v>710</v>
      </c>
      <c r="H201" s="216" t="s">
        <v>710</v>
      </c>
      <c r="I201" s="216" t="s">
        <v>710</v>
      </c>
      <c r="J201" s="216" t="s">
        <v>710</v>
      </c>
      <c r="K201" s="216" t="s">
        <v>710</v>
      </c>
      <c r="L201" s="216" t="s">
        <v>710</v>
      </c>
      <c r="M201" s="168"/>
      <c r="N201" s="220" t="s">
        <v>710</v>
      </c>
      <c r="O201" s="103" t="s">
        <v>824</v>
      </c>
      <c r="P201" s="145">
        <v>7</v>
      </c>
      <c r="Q201" s="145">
        <f>P201</f>
        <v>7</v>
      </c>
      <c r="R201" s="145"/>
      <c r="S201" s="122"/>
      <c r="T201" s="123"/>
      <c r="U201" s="122"/>
      <c r="V201" s="122"/>
      <c r="W201" s="122"/>
      <c r="X201" s="122"/>
      <c r="Y201" s="122"/>
      <c r="Z201" s="124"/>
      <c r="AA201" s="125"/>
    </row>
    <row r="202" spans="1:27" s="126" customFormat="1" ht="22.5" x14ac:dyDescent="0.15">
      <c r="A202" s="221"/>
      <c r="B202" s="221"/>
      <c r="C202" s="219"/>
      <c r="D202" s="217"/>
      <c r="E202" s="219"/>
      <c r="F202" s="217"/>
      <c r="G202" s="219"/>
      <c r="H202" s="217"/>
      <c r="I202" s="217"/>
      <c r="J202" s="217"/>
      <c r="K202" s="217"/>
      <c r="L202" s="217"/>
      <c r="M202" s="169"/>
      <c r="N202" s="221"/>
      <c r="O202" s="103" t="s">
        <v>825</v>
      </c>
      <c r="P202" s="145">
        <v>3</v>
      </c>
      <c r="Q202" s="145">
        <v>24</v>
      </c>
      <c r="R202" s="145"/>
      <c r="S202" s="122"/>
      <c r="T202" s="123"/>
      <c r="U202" s="122"/>
      <c r="V202" s="122"/>
      <c r="W202" s="122"/>
      <c r="X202" s="122"/>
      <c r="Y202" s="122"/>
      <c r="Z202" s="124"/>
      <c r="AA202" s="125"/>
    </row>
    <row r="203" spans="1:27" s="126" customFormat="1" x14ac:dyDescent="0.15">
      <c r="A203" s="221"/>
      <c r="B203" s="221"/>
      <c r="C203" s="219"/>
      <c r="D203" s="217"/>
      <c r="E203" s="219"/>
      <c r="F203" s="217"/>
      <c r="G203" s="219"/>
      <c r="H203" s="217"/>
      <c r="I203" s="217"/>
      <c r="J203" s="217"/>
      <c r="K203" s="217"/>
      <c r="L203" s="217"/>
      <c r="M203" s="169"/>
      <c r="N203" s="221"/>
      <c r="O203" s="103" t="s">
        <v>826</v>
      </c>
      <c r="P203" s="145">
        <v>15040.37</v>
      </c>
      <c r="Q203" s="145">
        <v>23706.5</v>
      </c>
      <c r="R203" s="145"/>
      <c r="S203" s="122"/>
      <c r="T203" s="123"/>
      <c r="U203" s="122"/>
      <c r="V203" s="122"/>
      <c r="W203" s="122"/>
      <c r="X203" s="122"/>
      <c r="Y203" s="122"/>
      <c r="Z203" s="124"/>
      <c r="AA203" s="125"/>
    </row>
    <row r="204" spans="1:27" s="126" customFormat="1" x14ac:dyDescent="0.15">
      <c r="A204" s="221"/>
      <c r="B204" s="221"/>
      <c r="C204" s="219"/>
      <c r="D204" s="217"/>
      <c r="E204" s="219"/>
      <c r="F204" s="217"/>
      <c r="G204" s="219"/>
      <c r="H204" s="217"/>
      <c r="I204" s="217"/>
      <c r="J204" s="217"/>
      <c r="K204" s="217"/>
      <c r="L204" s="217"/>
      <c r="M204" s="169"/>
      <c r="N204" s="221"/>
      <c r="O204" s="103" t="s">
        <v>827</v>
      </c>
      <c r="P204" s="145">
        <v>500</v>
      </c>
      <c r="Q204" s="145">
        <v>678</v>
      </c>
      <c r="R204" s="145"/>
      <c r="S204" s="122"/>
      <c r="T204" s="123"/>
      <c r="U204" s="122"/>
      <c r="V204" s="122"/>
      <c r="W204" s="122"/>
      <c r="X204" s="122"/>
      <c r="Y204" s="122"/>
      <c r="Z204" s="124"/>
      <c r="AA204" s="125"/>
    </row>
    <row r="205" spans="1:27" s="126" customFormat="1" x14ac:dyDescent="0.15">
      <c r="A205" s="221"/>
      <c r="B205" s="221"/>
      <c r="C205" s="219"/>
      <c r="D205" s="217"/>
      <c r="E205" s="219"/>
      <c r="F205" s="217"/>
      <c r="G205" s="219"/>
      <c r="H205" s="217"/>
      <c r="I205" s="217"/>
      <c r="J205" s="217"/>
      <c r="K205" s="217"/>
      <c r="L205" s="217"/>
      <c r="M205" s="169"/>
      <c r="N205" s="221"/>
      <c r="O205" s="103" t="s">
        <v>878</v>
      </c>
      <c r="P205" s="145">
        <v>0</v>
      </c>
      <c r="Q205" s="145">
        <f t="shared" ref="Q205:Q207" si="57">P205</f>
        <v>0</v>
      </c>
      <c r="R205" s="145"/>
      <c r="S205" s="122"/>
      <c r="T205" s="123"/>
      <c r="U205" s="122"/>
      <c r="V205" s="122"/>
      <c r="W205" s="122"/>
      <c r="X205" s="122"/>
      <c r="Y205" s="122"/>
      <c r="Z205" s="124"/>
      <c r="AA205" s="125"/>
    </row>
    <row r="206" spans="1:27" s="126" customFormat="1" ht="45" x14ac:dyDescent="0.15">
      <c r="A206" s="221"/>
      <c r="B206" s="221"/>
      <c r="C206" s="219"/>
      <c r="D206" s="217"/>
      <c r="E206" s="219"/>
      <c r="F206" s="217"/>
      <c r="G206" s="219"/>
      <c r="H206" s="217"/>
      <c r="I206" s="217"/>
      <c r="J206" s="217"/>
      <c r="K206" s="217"/>
      <c r="L206" s="217"/>
      <c r="M206" s="169"/>
      <c r="N206" s="221"/>
      <c r="O206" s="103" t="s">
        <v>1018</v>
      </c>
      <c r="P206" s="145">
        <v>22.9</v>
      </c>
      <c r="Q206" s="145">
        <f t="shared" si="57"/>
        <v>22.9</v>
      </c>
      <c r="R206" s="145"/>
      <c r="S206" s="122"/>
      <c r="T206" s="123"/>
      <c r="U206" s="122"/>
      <c r="V206" s="122"/>
      <c r="W206" s="122"/>
      <c r="X206" s="122"/>
      <c r="Y206" s="122"/>
      <c r="Z206" s="124"/>
      <c r="AA206" s="125"/>
    </row>
    <row r="207" spans="1:27" s="126" customFormat="1" ht="45" x14ac:dyDescent="0.15">
      <c r="A207" s="222"/>
      <c r="B207" s="222"/>
      <c r="C207" s="223"/>
      <c r="D207" s="224"/>
      <c r="E207" s="223"/>
      <c r="F207" s="224"/>
      <c r="G207" s="223"/>
      <c r="H207" s="224"/>
      <c r="I207" s="224"/>
      <c r="J207" s="224"/>
      <c r="K207" s="224"/>
      <c r="L207" s="224"/>
      <c r="M207" s="170"/>
      <c r="N207" s="222"/>
      <c r="O207" s="103" t="s">
        <v>1019</v>
      </c>
      <c r="P207" s="145">
        <v>54.1</v>
      </c>
      <c r="Q207" s="145">
        <f t="shared" si="57"/>
        <v>54.1</v>
      </c>
      <c r="R207" s="145"/>
      <c r="S207" s="122"/>
      <c r="T207" s="123"/>
      <c r="U207" s="122"/>
      <c r="V207" s="122"/>
      <c r="W207" s="122"/>
      <c r="X207" s="122"/>
      <c r="Y207" s="122"/>
      <c r="Z207" s="124"/>
      <c r="AA207" s="125"/>
    </row>
    <row r="208" spans="1:27" s="126" customFormat="1" ht="36.75" customHeight="1" x14ac:dyDescent="0.15">
      <c r="A208" s="220" t="s">
        <v>189</v>
      </c>
      <c r="B208" s="220" t="s">
        <v>808</v>
      </c>
      <c r="C208" s="218">
        <f>C212</f>
        <v>0</v>
      </c>
      <c r="D208" s="216">
        <f t="shared" ref="D208:L208" si="58">D212</f>
        <v>0</v>
      </c>
      <c r="E208" s="218">
        <f t="shared" si="58"/>
        <v>0</v>
      </c>
      <c r="F208" s="216">
        <f t="shared" si="58"/>
        <v>0</v>
      </c>
      <c r="G208" s="218">
        <f t="shared" si="58"/>
        <v>13162.4</v>
      </c>
      <c r="H208" s="216">
        <f t="shared" si="58"/>
        <v>13162.4</v>
      </c>
      <c r="I208" s="216">
        <f t="shared" si="58"/>
        <v>0</v>
      </c>
      <c r="J208" s="216">
        <f t="shared" si="58"/>
        <v>0</v>
      </c>
      <c r="K208" s="216">
        <f t="shared" si="58"/>
        <v>13162.4</v>
      </c>
      <c r="L208" s="216">
        <f t="shared" si="58"/>
        <v>13162.4</v>
      </c>
      <c r="M208" s="168"/>
      <c r="N208" s="220"/>
      <c r="O208" s="103" t="s">
        <v>446</v>
      </c>
      <c r="P208" s="145">
        <f t="shared" ref="P208:Q210" si="59">P212</f>
        <v>268.77999999999997</v>
      </c>
      <c r="Q208" s="145">
        <f t="shared" si="59"/>
        <v>268.77999999999997</v>
      </c>
      <c r="R208" s="145"/>
      <c r="S208" s="122"/>
      <c r="T208" s="123"/>
      <c r="U208" s="122"/>
      <c r="V208" s="122"/>
      <c r="W208" s="122"/>
      <c r="X208" s="122"/>
      <c r="Y208" s="122"/>
      <c r="Z208" s="124"/>
      <c r="AA208" s="125"/>
    </row>
    <row r="209" spans="1:27" s="126" customFormat="1" ht="36.75" customHeight="1" x14ac:dyDescent="0.15">
      <c r="A209" s="221"/>
      <c r="B209" s="221"/>
      <c r="C209" s="219"/>
      <c r="D209" s="217"/>
      <c r="E209" s="219"/>
      <c r="F209" s="217"/>
      <c r="G209" s="219"/>
      <c r="H209" s="217"/>
      <c r="I209" s="217"/>
      <c r="J209" s="217"/>
      <c r="K209" s="217"/>
      <c r="L209" s="217"/>
      <c r="M209" s="169"/>
      <c r="N209" s="221"/>
      <c r="O209" s="103" t="s">
        <v>879</v>
      </c>
      <c r="P209" s="145">
        <f t="shared" si="59"/>
        <v>0</v>
      </c>
      <c r="Q209" s="145">
        <f t="shared" si="59"/>
        <v>0</v>
      </c>
      <c r="R209" s="145"/>
      <c r="S209" s="122"/>
      <c r="T209" s="123"/>
      <c r="U209" s="122"/>
      <c r="V209" s="122"/>
      <c r="W209" s="122"/>
      <c r="X209" s="122"/>
      <c r="Y209" s="122"/>
      <c r="Z209" s="124"/>
      <c r="AA209" s="125"/>
    </row>
    <row r="210" spans="1:27" s="126" customFormat="1" ht="36.75" customHeight="1" x14ac:dyDescent="0.15">
      <c r="A210" s="222"/>
      <c r="B210" s="222"/>
      <c r="C210" s="223"/>
      <c r="D210" s="224"/>
      <c r="E210" s="223"/>
      <c r="F210" s="224"/>
      <c r="G210" s="223"/>
      <c r="H210" s="224"/>
      <c r="I210" s="224"/>
      <c r="J210" s="224"/>
      <c r="K210" s="224"/>
      <c r="L210" s="224"/>
      <c r="M210" s="170"/>
      <c r="N210" s="222"/>
      <c r="O210" s="103" t="s">
        <v>1033</v>
      </c>
      <c r="P210" s="158">
        <f t="shared" si="59"/>
        <v>1</v>
      </c>
      <c r="Q210" s="158">
        <f t="shared" si="59"/>
        <v>1</v>
      </c>
      <c r="R210" s="158"/>
      <c r="S210" s="122"/>
      <c r="T210" s="123"/>
      <c r="U210" s="122"/>
      <c r="V210" s="122"/>
      <c r="W210" s="122"/>
      <c r="X210" s="122"/>
      <c r="Y210" s="122"/>
      <c r="Z210" s="124"/>
      <c r="AA210" s="125"/>
    </row>
    <row r="211" spans="1:27" ht="11.25" customHeight="1" x14ac:dyDescent="0.15">
      <c r="A211" s="148"/>
      <c r="B211" s="103" t="s">
        <v>765</v>
      </c>
      <c r="C211" s="150"/>
      <c r="D211" s="149"/>
      <c r="E211" s="150"/>
      <c r="F211" s="149"/>
      <c r="G211" s="150"/>
      <c r="H211" s="149"/>
      <c r="I211" s="149"/>
      <c r="J211" s="149"/>
      <c r="K211" s="149"/>
      <c r="L211" s="149"/>
      <c r="M211" s="173"/>
      <c r="N211" s="148"/>
      <c r="O211" s="102"/>
      <c r="P211" s="148"/>
      <c r="Q211" s="148"/>
      <c r="R211" s="148"/>
      <c r="S211" s="118"/>
      <c r="T211" s="119"/>
      <c r="U211" s="118"/>
      <c r="V211" s="118"/>
      <c r="W211" s="118"/>
      <c r="X211" s="118"/>
      <c r="Y211" s="118"/>
      <c r="Z211" s="120"/>
      <c r="AA211" s="121"/>
    </row>
    <row r="212" spans="1:27" ht="33.75" customHeight="1" x14ac:dyDescent="0.15">
      <c r="A212" s="225" t="s">
        <v>856</v>
      </c>
      <c r="B212" s="225" t="s">
        <v>785</v>
      </c>
      <c r="C212" s="228">
        <v>0</v>
      </c>
      <c r="D212" s="231">
        <v>0</v>
      </c>
      <c r="E212" s="228">
        <v>0</v>
      </c>
      <c r="F212" s="231">
        <v>0</v>
      </c>
      <c r="G212" s="228">
        <v>13162.4</v>
      </c>
      <c r="H212" s="231">
        <f>G212</f>
        <v>13162.4</v>
      </c>
      <c r="I212" s="231">
        <v>0</v>
      </c>
      <c r="J212" s="231">
        <v>0</v>
      </c>
      <c r="K212" s="231">
        <f>C212+E212+G212+I212</f>
        <v>13162.4</v>
      </c>
      <c r="L212" s="231">
        <f>D212+F212+H212+J212</f>
        <v>13162.4</v>
      </c>
      <c r="M212" s="162"/>
      <c r="N212" s="225"/>
      <c r="O212" s="102" t="s">
        <v>446</v>
      </c>
      <c r="P212" s="148">
        <v>268.77999999999997</v>
      </c>
      <c r="Q212" s="148">
        <v>268.77999999999997</v>
      </c>
      <c r="R212" s="148"/>
      <c r="S212" s="118"/>
      <c r="T212" s="119"/>
      <c r="U212" s="118"/>
      <c r="V212" s="118"/>
      <c r="W212" s="118"/>
      <c r="X212" s="118"/>
      <c r="Y212" s="118"/>
      <c r="Z212" s="120"/>
      <c r="AA212" s="121"/>
    </row>
    <row r="213" spans="1:27" ht="33.75" customHeight="1" x14ac:dyDescent="0.15">
      <c r="A213" s="226"/>
      <c r="B213" s="226"/>
      <c r="C213" s="229"/>
      <c r="D213" s="232"/>
      <c r="E213" s="229"/>
      <c r="F213" s="232"/>
      <c r="G213" s="229"/>
      <c r="H213" s="232"/>
      <c r="I213" s="232"/>
      <c r="J213" s="232"/>
      <c r="K213" s="232"/>
      <c r="L213" s="232"/>
      <c r="M213" s="163"/>
      <c r="N213" s="226"/>
      <c r="O213" s="102" t="s">
        <v>879</v>
      </c>
      <c r="P213" s="148">
        <v>0</v>
      </c>
      <c r="Q213" s="148">
        <v>0</v>
      </c>
      <c r="R213" s="148"/>
      <c r="S213" s="118"/>
      <c r="T213" s="119"/>
      <c r="U213" s="118"/>
      <c r="V213" s="118"/>
      <c r="W213" s="118"/>
      <c r="X213" s="118"/>
      <c r="Y213" s="118"/>
      <c r="Z213" s="120"/>
      <c r="AA213" s="121"/>
    </row>
    <row r="214" spans="1:27" ht="33.75" customHeight="1" x14ac:dyDescent="0.15">
      <c r="A214" s="227"/>
      <c r="B214" s="227"/>
      <c r="C214" s="230"/>
      <c r="D214" s="233"/>
      <c r="E214" s="230"/>
      <c r="F214" s="233"/>
      <c r="G214" s="230"/>
      <c r="H214" s="233"/>
      <c r="I214" s="233"/>
      <c r="J214" s="233"/>
      <c r="K214" s="233"/>
      <c r="L214" s="233"/>
      <c r="M214" s="164"/>
      <c r="N214" s="227"/>
      <c r="O214" s="102" t="s">
        <v>1033</v>
      </c>
      <c r="P214" s="159">
        <v>1</v>
      </c>
      <c r="Q214" s="159">
        <v>1</v>
      </c>
      <c r="R214" s="157"/>
      <c r="S214" s="118"/>
      <c r="T214" s="119"/>
      <c r="U214" s="118"/>
      <c r="V214" s="118"/>
      <c r="W214" s="118"/>
      <c r="X214" s="118"/>
      <c r="Y214" s="118"/>
      <c r="Z214" s="120"/>
      <c r="AA214" s="121"/>
    </row>
    <row r="215" spans="1:27" s="126" customFormat="1" ht="22.5" customHeight="1" x14ac:dyDescent="0.15">
      <c r="A215" s="220" t="s">
        <v>857</v>
      </c>
      <c r="B215" s="220" t="s">
        <v>809</v>
      </c>
      <c r="C215" s="218">
        <f>C218</f>
        <v>0</v>
      </c>
      <c r="D215" s="216">
        <f t="shared" ref="D215:L215" si="60">D218</f>
        <v>0</v>
      </c>
      <c r="E215" s="218">
        <f t="shared" si="60"/>
        <v>0</v>
      </c>
      <c r="F215" s="216">
        <f t="shared" si="60"/>
        <v>0</v>
      </c>
      <c r="G215" s="218">
        <f t="shared" si="60"/>
        <v>2046.6</v>
      </c>
      <c r="H215" s="216">
        <f t="shared" si="60"/>
        <v>1965.1</v>
      </c>
      <c r="I215" s="216">
        <f t="shared" si="60"/>
        <v>0</v>
      </c>
      <c r="J215" s="216">
        <f t="shared" si="60"/>
        <v>0</v>
      </c>
      <c r="K215" s="216">
        <f t="shared" si="60"/>
        <v>2046.6</v>
      </c>
      <c r="L215" s="216">
        <f t="shared" si="60"/>
        <v>1965.1</v>
      </c>
      <c r="M215" s="168"/>
      <c r="N215" s="220" t="s">
        <v>897</v>
      </c>
      <c r="O215" s="94" t="s">
        <v>997</v>
      </c>
      <c r="P215" s="145">
        <f>P218</f>
        <v>5</v>
      </c>
      <c r="Q215" s="145">
        <f>Q218</f>
        <v>5</v>
      </c>
      <c r="R215" s="220"/>
      <c r="S215" s="122"/>
      <c r="T215" s="123"/>
      <c r="U215" s="122"/>
      <c r="V215" s="122"/>
      <c r="W215" s="122"/>
      <c r="X215" s="122"/>
      <c r="Y215" s="122"/>
      <c r="Z215" s="124"/>
      <c r="AA215" s="125"/>
    </row>
    <row r="216" spans="1:27" s="126" customFormat="1" ht="15" customHeight="1" x14ac:dyDescent="0.15">
      <c r="A216" s="221"/>
      <c r="B216" s="221"/>
      <c r="C216" s="219"/>
      <c r="D216" s="217"/>
      <c r="E216" s="219"/>
      <c r="F216" s="217"/>
      <c r="G216" s="219"/>
      <c r="H216" s="217"/>
      <c r="I216" s="217"/>
      <c r="J216" s="217"/>
      <c r="K216" s="217"/>
      <c r="L216" s="217"/>
      <c r="M216" s="169"/>
      <c r="N216" s="221"/>
      <c r="O216" s="94" t="s">
        <v>616</v>
      </c>
      <c r="P216" s="145">
        <f t="shared" ref="P216:Q216" si="61">P219</f>
        <v>3</v>
      </c>
      <c r="Q216" s="145">
        <f t="shared" si="61"/>
        <v>3</v>
      </c>
      <c r="R216" s="221"/>
      <c r="S216" s="122"/>
      <c r="T216" s="123"/>
      <c r="U216" s="122"/>
      <c r="V216" s="122"/>
      <c r="W216" s="122"/>
      <c r="X216" s="122"/>
      <c r="Y216" s="122"/>
      <c r="Z216" s="124"/>
      <c r="AA216" s="125"/>
    </row>
    <row r="217" spans="1:27" ht="10.5" customHeight="1" x14ac:dyDescent="0.15">
      <c r="A217" s="148"/>
      <c r="B217" s="103" t="s">
        <v>765</v>
      </c>
      <c r="C217" s="150"/>
      <c r="D217" s="149"/>
      <c r="E217" s="150"/>
      <c r="F217" s="149"/>
      <c r="G217" s="150"/>
      <c r="H217" s="149"/>
      <c r="I217" s="149"/>
      <c r="J217" s="149"/>
      <c r="K217" s="149"/>
      <c r="L217" s="149"/>
      <c r="M217" s="173"/>
      <c r="N217" s="148"/>
      <c r="O217" s="106"/>
      <c r="P217" s="107"/>
      <c r="Q217" s="148"/>
      <c r="R217" s="148"/>
      <c r="S217" s="118"/>
      <c r="T217" s="119"/>
      <c r="U217" s="118"/>
      <c r="V217" s="118"/>
      <c r="W217" s="118"/>
      <c r="X217" s="118"/>
      <c r="Y217" s="118"/>
      <c r="Z217" s="120"/>
      <c r="AA217" s="121"/>
    </row>
    <row r="218" spans="1:27" x14ac:dyDescent="0.15">
      <c r="A218" s="225" t="s">
        <v>858</v>
      </c>
      <c r="B218" s="225" t="s">
        <v>817</v>
      </c>
      <c r="C218" s="228">
        <v>0</v>
      </c>
      <c r="D218" s="231">
        <v>0</v>
      </c>
      <c r="E218" s="228">
        <v>0</v>
      </c>
      <c r="F218" s="231">
        <v>0</v>
      </c>
      <c r="G218" s="228">
        <v>2046.6</v>
      </c>
      <c r="H218" s="231">
        <f>G218-81.5</f>
        <v>1965.1</v>
      </c>
      <c r="I218" s="231">
        <v>0</v>
      </c>
      <c r="J218" s="231">
        <v>0</v>
      </c>
      <c r="K218" s="231">
        <f>C218+E218+G218+I218</f>
        <v>2046.6</v>
      </c>
      <c r="L218" s="231">
        <f>D218+F218+H218+J218</f>
        <v>1965.1</v>
      </c>
      <c r="M218" s="180">
        <f>L218-K218</f>
        <v>-81.5</v>
      </c>
      <c r="N218" s="220" t="s">
        <v>897</v>
      </c>
      <c r="O218" s="94" t="s">
        <v>997</v>
      </c>
      <c r="P218" s="148">
        <v>5</v>
      </c>
      <c r="Q218" s="148">
        <v>5</v>
      </c>
      <c r="R218" s="225"/>
      <c r="S218" s="118"/>
      <c r="T218" s="119"/>
      <c r="U218" s="118"/>
      <c r="V218" s="118"/>
      <c r="W218" s="118"/>
      <c r="X218" s="118"/>
      <c r="Y218" s="118"/>
      <c r="Z218" s="120"/>
      <c r="AA218" s="121"/>
    </row>
    <row r="219" spans="1:27" ht="37.5" x14ac:dyDescent="0.15">
      <c r="A219" s="226"/>
      <c r="B219" s="226"/>
      <c r="C219" s="229"/>
      <c r="D219" s="232"/>
      <c r="E219" s="229"/>
      <c r="F219" s="232"/>
      <c r="G219" s="229"/>
      <c r="H219" s="232"/>
      <c r="I219" s="232"/>
      <c r="J219" s="232"/>
      <c r="K219" s="232"/>
      <c r="L219" s="232"/>
      <c r="M219" s="163"/>
      <c r="N219" s="221"/>
      <c r="O219" s="94" t="s">
        <v>616</v>
      </c>
      <c r="P219" s="148">
        <v>3</v>
      </c>
      <c r="Q219" s="148">
        <f t="shared" ref="Q219" si="62">P219</f>
        <v>3</v>
      </c>
      <c r="R219" s="226"/>
      <c r="S219" s="118"/>
      <c r="T219" s="119"/>
      <c r="U219" s="118"/>
      <c r="V219" s="118"/>
      <c r="W219" s="118"/>
      <c r="X219" s="118"/>
      <c r="Y219" s="118"/>
      <c r="Z219" s="120"/>
      <c r="AA219" s="121"/>
    </row>
    <row r="220" spans="1:27" s="126" customFormat="1" ht="22.5" customHeight="1" x14ac:dyDescent="0.15">
      <c r="A220" s="220" t="s">
        <v>859</v>
      </c>
      <c r="B220" s="220" t="s">
        <v>810</v>
      </c>
      <c r="C220" s="218">
        <f>C228</f>
        <v>0</v>
      </c>
      <c r="D220" s="216">
        <f t="shared" ref="D220:L220" si="63">D228</f>
        <v>0</v>
      </c>
      <c r="E220" s="218">
        <f t="shared" si="63"/>
        <v>5735.2</v>
      </c>
      <c r="F220" s="216">
        <f t="shared" si="63"/>
        <v>5735.2</v>
      </c>
      <c r="G220" s="218">
        <f>G228</f>
        <v>54.5</v>
      </c>
      <c r="H220" s="216">
        <f t="shared" si="63"/>
        <v>54.5</v>
      </c>
      <c r="I220" s="216">
        <f t="shared" si="63"/>
        <v>0</v>
      </c>
      <c r="J220" s="216">
        <f t="shared" si="63"/>
        <v>0</v>
      </c>
      <c r="K220" s="216">
        <f t="shared" si="63"/>
        <v>5789.7</v>
      </c>
      <c r="L220" s="216">
        <f t="shared" si="63"/>
        <v>5789.7</v>
      </c>
      <c r="M220" s="168"/>
      <c r="N220" s="220"/>
      <c r="O220" s="103" t="str">
        <f>O228</f>
        <v>Число жителей, планируемых к переселению, чел.</v>
      </c>
      <c r="P220" s="145">
        <f t="shared" ref="P220:Q220" si="64">P228</f>
        <v>0</v>
      </c>
      <c r="Q220" s="145">
        <f t="shared" si="64"/>
        <v>0</v>
      </c>
      <c r="R220" s="220"/>
      <c r="S220" s="122"/>
      <c r="T220" s="123"/>
      <c r="U220" s="122"/>
      <c r="V220" s="122"/>
      <c r="W220" s="122"/>
      <c r="X220" s="122"/>
      <c r="Y220" s="122"/>
      <c r="Z220" s="124"/>
      <c r="AA220" s="125"/>
    </row>
    <row r="221" spans="1:27" s="126" customFormat="1" ht="20.45" customHeight="1" x14ac:dyDescent="0.15">
      <c r="A221" s="221"/>
      <c r="B221" s="221"/>
      <c r="C221" s="219"/>
      <c r="D221" s="217"/>
      <c r="E221" s="219"/>
      <c r="F221" s="217"/>
      <c r="G221" s="219"/>
      <c r="H221" s="217"/>
      <c r="I221" s="217"/>
      <c r="J221" s="217"/>
      <c r="K221" s="217"/>
      <c r="L221" s="217"/>
      <c r="M221" s="169"/>
      <c r="N221" s="221"/>
      <c r="O221" s="103" t="str">
        <f t="shared" ref="O221:Q223" si="65">O229</f>
        <v>Общая площадь расселяемых жилых помещений, м2</v>
      </c>
      <c r="P221" s="145">
        <f t="shared" si="65"/>
        <v>0</v>
      </c>
      <c r="Q221" s="145">
        <f t="shared" si="65"/>
        <v>0</v>
      </c>
      <c r="R221" s="221"/>
      <c r="S221" s="122"/>
      <c r="T221" s="123"/>
      <c r="U221" s="122"/>
      <c r="V221" s="122"/>
      <c r="W221" s="122"/>
      <c r="X221" s="122"/>
      <c r="Y221" s="122"/>
      <c r="Z221" s="124"/>
      <c r="AA221" s="125"/>
    </row>
    <row r="222" spans="1:27" s="126" customFormat="1" ht="19.5" customHeight="1" x14ac:dyDescent="0.15">
      <c r="A222" s="221"/>
      <c r="B222" s="221"/>
      <c r="C222" s="219"/>
      <c r="D222" s="217"/>
      <c r="E222" s="219"/>
      <c r="F222" s="217"/>
      <c r="G222" s="219"/>
      <c r="H222" s="217"/>
      <c r="I222" s="217"/>
      <c r="J222" s="217"/>
      <c r="K222" s="217"/>
      <c r="L222" s="217"/>
      <c r="M222" s="169"/>
      <c r="N222" s="221"/>
      <c r="O222" s="103" t="str">
        <f t="shared" si="65"/>
        <v>Количество расселяемых жилых помещений, усл. ед.</v>
      </c>
      <c r="P222" s="145">
        <f t="shared" si="65"/>
        <v>0</v>
      </c>
      <c r="Q222" s="145">
        <f t="shared" si="65"/>
        <v>0</v>
      </c>
      <c r="R222" s="221"/>
      <c r="S222" s="122"/>
      <c r="T222" s="123"/>
      <c r="U222" s="122"/>
      <c r="V222" s="122"/>
      <c r="W222" s="122"/>
      <c r="X222" s="122"/>
      <c r="Y222" s="122"/>
      <c r="Z222" s="124"/>
      <c r="AA222" s="125"/>
    </row>
    <row r="223" spans="1:27" s="126" customFormat="1" ht="20.25" customHeight="1" x14ac:dyDescent="0.15">
      <c r="A223" s="221"/>
      <c r="B223" s="221"/>
      <c r="C223" s="219"/>
      <c r="D223" s="217"/>
      <c r="E223" s="219"/>
      <c r="F223" s="217"/>
      <c r="G223" s="219"/>
      <c r="H223" s="217"/>
      <c r="I223" s="217"/>
      <c r="J223" s="217"/>
      <c r="K223" s="217"/>
      <c r="L223" s="217"/>
      <c r="M223" s="169"/>
      <c r="N223" s="221"/>
      <c r="O223" s="103" t="str">
        <f t="shared" si="65"/>
        <v>Расселяемая площадь жилых помещений,  м2</v>
      </c>
      <c r="P223" s="145">
        <f t="shared" si="65"/>
        <v>0</v>
      </c>
      <c r="Q223" s="145">
        <f t="shared" si="65"/>
        <v>0</v>
      </c>
      <c r="R223" s="221"/>
      <c r="S223" s="122"/>
      <c r="T223" s="123"/>
      <c r="U223" s="122"/>
      <c r="V223" s="122"/>
      <c r="W223" s="122"/>
      <c r="X223" s="122"/>
      <c r="Y223" s="122"/>
      <c r="Z223" s="124"/>
      <c r="AA223" s="125"/>
    </row>
    <row r="224" spans="1:27" s="126" customFormat="1" ht="22.5" customHeight="1" x14ac:dyDescent="0.15">
      <c r="A224" s="221"/>
      <c r="B224" s="221"/>
      <c r="C224" s="219"/>
      <c r="D224" s="217"/>
      <c r="E224" s="219"/>
      <c r="F224" s="217"/>
      <c r="G224" s="219"/>
      <c r="H224" s="217"/>
      <c r="I224" s="217"/>
      <c r="J224" s="217"/>
      <c r="K224" s="217"/>
      <c r="L224" s="217"/>
      <c r="M224" s="169"/>
      <c r="N224" s="221"/>
      <c r="O224" s="103" t="str">
        <f t="shared" ref="O224:Q225" si="66">O232</f>
        <v>Количество лиц, прошедших повышение уровня квалификации, человек</v>
      </c>
      <c r="P224" s="145">
        <f t="shared" si="66"/>
        <v>10</v>
      </c>
      <c r="Q224" s="145">
        <f t="shared" si="66"/>
        <v>10</v>
      </c>
      <c r="R224" s="221"/>
      <c r="S224" s="122"/>
      <c r="T224" s="123"/>
      <c r="U224" s="122"/>
      <c r="V224" s="122"/>
      <c r="W224" s="122"/>
      <c r="X224" s="122"/>
      <c r="Y224" s="122"/>
      <c r="Z224" s="124"/>
      <c r="AA224" s="125"/>
    </row>
    <row r="225" spans="1:27" s="126" customFormat="1" ht="24" customHeight="1" x14ac:dyDescent="0.15">
      <c r="A225" s="221"/>
      <c r="B225" s="221"/>
      <c r="C225" s="219"/>
      <c r="D225" s="217"/>
      <c r="E225" s="219"/>
      <c r="F225" s="217"/>
      <c r="G225" s="219"/>
      <c r="H225" s="217"/>
      <c r="I225" s="217"/>
      <c r="J225" s="217"/>
      <c r="K225" s="217"/>
      <c r="L225" s="217"/>
      <c r="M225" s="169"/>
      <c r="N225" s="221"/>
      <c r="O225" s="103" t="str">
        <f t="shared" si="66"/>
        <v>Количество ликвидированных аварийных тополей, шт.</v>
      </c>
      <c r="P225" s="145">
        <f t="shared" si="66"/>
        <v>0</v>
      </c>
      <c r="Q225" s="145">
        <f t="shared" si="66"/>
        <v>0</v>
      </c>
      <c r="R225" s="221"/>
      <c r="S225" s="122"/>
      <c r="T225" s="123"/>
      <c r="U225" s="122"/>
      <c r="V225" s="122"/>
      <c r="W225" s="122"/>
      <c r="X225" s="122"/>
      <c r="Y225" s="122"/>
      <c r="Z225" s="124"/>
      <c r="AA225" s="125"/>
    </row>
    <row r="226" spans="1:27" s="126" customFormat="1" ht="24" customHeight="1" x14ac:dyDescent="0.15">
      <c r="A226" s="222"/>
      <c r="B226" s="222"/>
      <c r="C226" s="223"/>
      <c r="D226" s="224"/>
      <c r="E226" s="223"/>
      <c r="F226" s="224"/>
      <c r="G226" s="223"/>
      <c r="H226" s="224"/>
      <c r="I226" s="224"/>
      <c r="J226" s="224"/>
      <c r="K226" s="224"/>
      <c r="L226" s="224"/>
      <c r="M226" s="170"/>
      <c r="N226" s="222"/>
      <c r="O226" s="103" t="s">
        <v>949</v>
      </c>
      <c r="P226" s="145">
        <f>P234</f>
        <v>1</v>
      </c>
      <c r="Q226" s="145">
        <f>Q234</f>
        <v>0</v>
      </c>
      <c r="R226" s="222"/>
      <c r="S226" s="122"/>
      <c r="T226" s="123"/>
      <c r="U226" s="122"/>
      <c r="V226" s="122"/>
      <c r="W226" s="122"/>
      <c r="X226" s="122"/>
      <c r="Y226" s="122"/>
      <c r="Z226" s="124"/>
      <c r="AA226" s="125"/>
    </row>
    <row r="227" spans="1:27" ht="10.5" customHeight="1" x14ac:dyDescent="0.15">
      <c r="A227" s="148"/>
      <c r="B227" s="103" t="s">
        <v>765</v>
      </c>
      <c r="C227" s="150"/>
      <c r="D227" s="149"/>
      <c r="E227" s="150"/>
      <c r="F227" s="149"/>
      <c r="G227" s="150"/>
      <c r="H227" s="149"/>
      <c r="I227" s="149"/>
      <c r="J227" s="149"/>
      <c r="K227" s="149"/>
      <c r="L227" s="149"/>
      <c r="M227" s="173"/>
      <c r="N227" s="148"/>
      <c r="O227" s="102"/>
      <c r="P227" s="148"/>
      <c r="Q227" s="148"/>
      <c r="R227" s="148"/>
      <c r="S227" s="118"/>
      <c r="T227" s="119"/>
      <c r="U227" s="118"/>
      <c r="V227" s="118"/>
      <c r="W227" s="118"/>
      <c r="X227" s="118"/>
      <c r="Y227" s="118"/>
      <c r="Z227" s="120"/>
      <c r="AA227" s="121"/>
    </row>
    <row r="228" spans="1:27" ht="21" customHeight="1" x14ac:dyDescent="0.15">
      <c r="A228" s="238" t="s">
        <v>880</v>
      </c>
      <c r="B228" s="225" t="s">
        <v>770</v>
      </c>
      <c r="C228" s="228">
        <v>0</v>
      </c>
      <c r="D228" s="231">
        <v>0</v>
      </c>
      <c r="E228" s="228">
        <v>5735.2</v>
      </c>
      <c r="F228" s="231">
        <v>5735.2</v>
      </c>
      <c r="G228" s="228">
        <v>54.5</v>
      </c>
      <c r="H228" s="231">
        <v>54.5</v>
      </c>
      <c r="I228" s="231">
        <v>0</v>
      </c>
      <c r="J228" s="231">
        <v>0</v>
      </c>
      <c r="K228" s="231">
        <f>C228+E228+G228+I228</f>
        <v>5789.7</v>
      </c>
      <c r="L228" s="231">
        <f>F228+H228+J228+D228</f>
        <v>5789.7</v>
      </c>
      <c r="M228" s="162"/>
      <c r="N228" s="225"/>
      <c r="O228" s="102" t="s">
        <v>660</v>
      </c>
      <c r="P228" s="148">
        <v>0</v>
      </c>
      <c r="Q228" s="148">
        <v>0</v>
      </c>
      <c r="R228" s="225"/>
      <c r="S228" s="118"/>
      <c r="T228" s="119"/>
      <c r="U228" s="118"/>
      <c r="V228" s="118"/>
      <c r="W228" s="118"/>
      <c r="X228" s="118"/>
      <c r="Y228" s="118"/>
      <c r="Z228" s="120"/>
      <c r="AA228" s="121"/>
    </row>
    <row r="229" spans="1:27" ht="18" customHeight="1" x14ac:dyDescent="0.15">
      <c r="A229" s="239"/>
      <c r="B229" s="226"/>
      <c r="C229" s="229"/>
      <c r="D229" s="232"/>
      <c r="E229" s="229"/>
      <c r="F229" s="232"/>
      <c r="G229" s="229"/>
      <c r="H229" s="232"/>
      <c r="I229" s="232"/>
      <c r="J229" s="232"/>
      <c r="K229" s="232"/>
      <c r="L229" s="232"/>
      <c r="M229" s="163"/>
      <c r="N229" s="226"/>
      <c r="O229" s="102" t="s">
        <v>840</v>
      </c>
      <c r="P229" s="137">
        <v>0</v>
      </c>
      <c r="Q229" s="148">
        <v>0</v>
      </c>
      <c r="R229" s="226"/>
      <c r="S229" s="118"/>
      <c r="T229" s="119"/>
      <c r="U229" s="118"/>
      <c r="V229" s="118"/>
      <c r="W229" s="118"/>
      <c r="X229" s="118"/>
      <c r="Y229" s="118"/>
      <c r="Z229" s="120"/>
      <c r="AA229" s="121"/>
    </row>
    <row r="230" spans="1:27" ht="18" customHeight="1" x14ac:dyDescent="0.15">
      <c r="A230" s="239"/>
      <c r="B230" s="226"/>
      <c r="C230" s="229"/>
      <c r="D230" s="232"/>
      <c r="E230" s="229"/>
      <c r="F230" s="232"/>
      <c r="G230" s="229"/>
      <c r="H230" s="232"/>
      <c r="I230" s="232"/>
      <c r="J230" s="232"/>
      <c r="K230" s="232"/>
      <c r="L230" s="232"/>
      <c r="M230" s="163"/>
      <c r="N230" s="226"/>
      <c r="O230" s="102" t="s">
        <v>662</v>
      </c>
      <c r="P230" s="148">
        <v>0</v>
      </c>
      <c r="Q230" s="148">
        <v>0</v>
      </c>
      <c r="R230" s="226"/>
      <c r="S230" s="118"/>
      <c r="T230" s="119"/>
      <c r="U230" s="118"/>
      <c r="V230" s="118"/>
      <c r="W230" s="118"/>
      <c r="X230" s="118"/>
      <c r="Y230" s="118"/>
      <c r="Z230" s="120"/>
      <c r="AA230" s="121"/>
    </row>
    <row r="231" spans="1:27" ht="13.5" customHeight="1" x14ac:dyDescent="0.15">
      <c r="A231" s="239"/>
      <c r="B231" s="226"/>
      <c r="C231" s="229"/>
      <c r="D231" s="232"/>
      <c r="E231" s="229"/>
      <c r="F231" s="232"/>
      <c r="G231" s="229"/>
      <c r="H231" s="232"/>
      <c r="I231" s="232"/>
      <c r="J231" s="232"/>
      <c r="K231" s="232"/>
      <c r="L231" s="232"/>
      <c r="M231" s="163"/>
      <c r="N231" s="226"/>
      <c r="O231" s="102" t="s">
        <v>841</v>
      </c>
      <c r="P231" s="137">
        <v>0</v>
      </c>
      <c r="Q231" s="148">
        <v>0</v>
      </c>
      <c r="R231" s="226"/>
      <c r="S231" s="118"/>
      <c r="T231" s="119"/>
      <c r="U231" s="118"/>
      <c r="V231" s="118"/>
      <c r="W231" s="118"/>
      <c r="X231" s="118"/>
      <c r="Y231" s="118"/>
      <c r="Z231" s="120"/>
      <c r="AA231" s="121"/>
    </row>
    <row r="232" spans="1:27" ht="25.5" customHeight="1" x14ac:dyDescent="0.15">
      <c r="A232" s="239"/>
      <c r="B232" s="226"/>
      <c r="C232" s="229"/>
      <c r="D232" s="232"/>
      <c r="E232" s="229"/>
      <c r="F232" s="232"/>
      <c r="G232" s="229"/>
      <c r="H232" s="232"/>
      <c r="I232" s="232"/>
      <c r="J232" s="232"/>
      <c r="K232" s="232"/>
      <c r="L232" s="232"/>
      <c r="M232" s="163"/>
      <c r="N232" s="226"/>
      <c r="O232" s="102" t="s">
        <v>910</v>
      </c>
      <c r="P232" s="148">
        <v>10</v>
      </c>
      <c r="Q232" s="148">
        <v>10</v>
      </c>
      <c r="R232" s="226"/>
      <c r="S232" s="118"/>
      <c r="T232" s="119"/>
      <c r="U232" s="118"/>
      <c r="V232" s="118"/>
      <c r="W232" s="118"/>
      <c r="X232" s="118"/>
      <c r="Y232" s="118"/>
      <c r="Z232" s="120"/>
      <c r="AA232" s="121"/>
    </row>
    <row r="233" spans="1:27" ht="24" customHeight="1" x14ac:dyDescent="0.15">
      <c r="A233" s="239"/>
      <c r="B233" s="226"/>
      <c r="C233" s="229"/>
      <c r="D233" s="232"/>
      <c r="E233" s="229"/>
      <c r="F233" s="232"/>
      <c r="G233" s="229"/>
      <c r="H233" s="232"/>
      <c r="I233" s="232"/>
      <c r="J233" s="232"/>
      <c r="K233" s="232"/>
      <c r="L233" s="232"/>
      <c r="M233" s="163"/>
      <c r="N233" s="226"/>
      <c r="O233" s="102" t="s">
        <v>665</v>
      </c>
      <c r="P233" s="148">
        <v>0</v>
      </c>
      <c r="Q233" s="148">
        <v>0</v>
      </c>
      <c r="R233" s="226"/>
      <c r="S233" s="118"/>
      <c r="T233" s="119"/>
      <c r="U233" s="118"/>
      <c r="V233" s="118"/>
      <c r="W233" s="118"/>
      <c r="X233" s="118"/>
      <c r="Y233" s="118"/>
      <c r="Z233" s="120"/>
      <c r="AA233" s="121"/>
    </row>
    <row r="234" spans="1:27" ht="24" customHeight="1" x14ac:dyDescent="0.15">
      <c r="A234" s="240"/>
      <c r="B234" s="227"/>
      <c r="C234" s="230"/>
      <c r="D234" s="233"/>
      <c r="E234" s="230"/>
      <c r="F234" s="233"/>
      <c r="G234" s="230"/>
      <c r="H234" s="233"/>
      <c r="I234" s="233"/>
      <c r="J234" s="233"/>
      <c r="K234" s="233"/>
      <c r="L234" s="233"/>
      <c r="M234" s="164"/>
      <c r="N234" s="227"/>
      <c r="O234" s="102" t="s">
        <v>949</v>
      </c>
      <c r="P234" s="148">
        <v>1</v>
      </c>
      <c r="Q234" s="148">
        <v>0</v>
      </c>
      <c r="R234" s="227"/>
      <c r="S234" s="118"/>
      <c r="T234" s="119"/>
      <c r="U234" s="118"/>
      <c r="V234" s="118"/>
      <c r="W234" s="118"/>
      <c r="X234" s="118"/>
      <c r="Y234" s="118"/>
      <c r="Z234" s="120"/>
      <c r="AA234" s="121"/>
    </row>
    <row r="235" spans="1:27" s="126" customFormat="1" ht="22.5" customHeight="1" x14ac:dyDescent="0.15">
      <c r="A235" s="220" t="s">
        <v>881</v>
      </c>
      <c r="B235" s="220" t="s">
        <v>882</v>
      </c>
      <c r="C235" s="218">
        <f>C241</f>
        <v>0</v>
      </c>
      <c r="D235" s="216">
        <f t="shared" ref="D235:F235" si="67">D241</f>
        <v>0</v>
      </c>
      <c r="E235" s="218">
        <f t="shared" si="67"/>
        <v>64992.3</v>
      </c>
      <c r="F235" s="216">
        <f t="shared" si="67"/>
        <v>57892.6</v>
      </c>
      <c r="G235" s="218">
        <f>G241</f>
        <v>6129.5</v>
      </c>
      <c r="H235" s="216">
        <f t="shared" ref="H235:L235" si="68">H241</f>
        <v>2992.9</v>
      </c>
      <c r="I235" s="216">
        <f t="shared" si="68"/>
        <v>297.54000000000002</v>
      </c>
      <c r="J235" s="216">
        <f t="shared" si="68"/>
        <v>297.54000000000002</v>
      </c>
      <c r="K235" s="216">
        <f t="shared" si="68"/>
        <v>71419.34</v>
      </c>
      <c r="L235" s="216">
        <f t="shared" si="68"/>
        <v>61183.040000000001</v>
      </c>
      <c r="M235" s="168"/>
      <c r="N235" s="220" t="s">
        <v>897</v>
      </c>
      <c r="O235" s="94" t="s">
        <v>884</v>
      </c>
      <c r="P235" s="145">
        <f t="shared" ref="P235:Q235" si="69">P241</f>
        <v>63776</v>
      </c>
      <c r="Q235" s="145">
        <f t="shared" si="69"/>
        <v>63776</v>
      </c>
      <c r="R235" s="220"/>
      <c r="S235" s="122"/>
      <c r="T235" s="123"/>
      <c r="U235" s="122"/>
      <c r="V235" s="122"/>
      <c r="W235" s="122"/>
      <c r="X235" s="122"/>
      <c r="Y235" s="122"/>
      <c r="Z235" s="124"/>
      <c r="AA235" s="125"/>
    </row>
    <row r="236" spans="1:27" s="126" customFormat="1" ht="22.5" x14ac:dyDescent="0.15">
      <c r="A236" s="221"/>
      <c r="B236" s="221"/>
      <c r="C236" s="219"/>
      <c r="D236" s="217"/>
      <c r="E236" s="219"/>
      <c r="F236" s="217"/>
      <c r="G236" s="219"/>
      <c r="H236" s="217"/>
      <c r="I236" s="217"/>
      <c r="J236" s="217"/>
      <c r="K236" s="217"/>
      <c r="L236" s="217"/>
      <c r="M236" s="169"/>
      <c r="N236" s="221"/>
      <c r="O236" s="94" t="s">
        <v>998</v>
      </c>
      <c r="P236" s="145">
        <f t="shared" ref="P236:Q236" si="70">P242</f>
        <v>32</v>
      </c>
      <c r="Q236" s="145">
        <f t="shared" si="70"/>
        <v>32</v>
      </c>
      <c r="R236" s="221"/>
      <c r="S236" s="122"/>
      <c r="T236" s="123"/>
      <c r="U236" s="122"/>
      <c r="V236" s="122"/>
      <c r="W236" s="122"/>
      <c r="X236" s="122"/>
      <c r="Y236" s="122"/>
      <c r="Z236" s="124"/>
      <c r="AA236" s="125"/>
    </row>
    <row r="237" spans="1:27" s="126" customFormat="1" ht="22.5" x14ac:dyDescent="0.15">
      <c r="A237" s="221"/>
      <c r="B237" s="221"/>
      <c r="C237" s="219"/>
      <c r="D237" s="217"/>
      <c r="E237" s="219"/>
      <c r="F237" s="217"/>
      <c r="G237" s="219"/>
      <c r="H237" s="217"/>
      <c r="I237" s="217"/>
      <c r="J237" s="217"/>
      <c r="K237" s="217"/>
      <c r="L237" s="217"/>
      <c r="M237" s="169"/>
      <c r="N237" s="221"/>
      <c r="O237" s="94" t="s">
        <v>999</v>
      </c>
      <c r="P237" s="145">
        <f t="shared" ref="P237:Q237" si="71">P243</f>
        <v>4</v>
      </c>
      <c r="Q237" s="145">
        <f t="shared" si="71"/>
        <v>4</v>
      </c>
      <c r="R237" s="221"/>
      <c r="S237" s="122"/>
      <c r="T237" s="123"/>
      <c r="U237" s="122"/>
      <c r="V237" s="122"/>
      <c r="W237" s="122"/>
      <c r="X237" s="122"/>
      <c r="Y237" s="122"/>
      <c r="Z237" s="124"/>
      <c r="AA237" s="125"/>
    </row>
    <row r="238" spans="1:27" s="126" customFormat="1" x14ac:dyDescent="0.15">
      <c r="A238" s="221"/>
      <c r="B238" s="221"/>
      <c r="C238" s="219"/>
      <c r="D238" s="217"/>
      <c r="E238" s="219"/>
      <c r="F238" s="217"/>
      <c r="G238" s="219"/>
      <c r="H238" s="217"/>
      <c r="I238" s="217"/>
      <c r="J238" s="217"/>
      <c r="K238" s="217"/>
      <c r="L238" s="217"/>
      <c r="M238" s="169"/>
      <c r="N238" s="221"/>
      <c r="O238" s="94" t="s">
        <v>940</v>
      </c>
      <c r="P238" s="145">
        <f t="shared" ref="P238:Q238" si="72">P244</f>
        <v>25</v>
      </c>
      <c r="Q238" s="145">
        <f t="shared" si="72"/>
        <v>25</v>
      </c>
      <c r="R238" s="221"/>
      <c r="S238" s="122"/>
      <c r="T238" s="123"/>
      <c r="U238" s="122"/>
      <c r="V238" s="122"/>
      <c r="W238" s="122"/>
      <c r="X238" s="122"/>
      <c r="Y238" s="122"/>
      <c r="Z238" s="124"/>
      <c r="AA238" s="125"/>
    </row>
    <row r="239" spans="1:27" s="126" customFormat="1" x14ac:dyDescent="0.15">
      <c r="A239" s="221"/>
      <c r="B239" s="221"/>
      <c r="C239" s="219"/>
      <c r="D239" s="217"/>
      <c r="E239" s="219"/>
      <c r="F239" s="217"/>
      <c r="G239" s="219"/>
      <c r="H239" s="217"/>
      <c r="I239" s="217"/>
      <c r="J239" s="217"/>
      <c r="K239" s="217"/>
      <c r="L239" s="217"/>
      <c r="M239" s="169"/>
      <c r="N239" s="221"/>
      <c r="O239" s="94" t="s">
        <v>1000</v>
      </c>
      <c r="P239" s="145">
        <f t="shared" ref="P239:Q239" si="73">P245</f>
        <v>25</v>
      </c>
      <c r="Q239" s="145">
        <f t="shared" si="73"/>
        <v>25</v>
      </c>
      <c r="R239" s="221"/>
      <c r="S239" s="122"/>
      <c r="T239" s="123"/>
      <c r="U239" s="122"/>
      <c r="V239" s="122"/>
      <c r="W239" s="122"/>
      <c r="X239" s="122"/>
      <c r="Y239" s="122"/>
      <c r="Z239" s="124"/>
      <c r="AA239" s="125"/>
    </row>
    <row r="240" spans="1:27" ht="10.5" customHeight="1" x14ac:dyDescent="0.15">
      <c r="A240" s="148"/>
      <c r="B240" s="103" t="s">
        <v>765</v>
      </c>
      <c r="C240" s="150"/>
      <c r="D240" s="149"/>
      <c r="E240" s="150"/>
      <c r="F240" s="149"/>
      <c r="G240" s="150"/>
      <c r="H240" s="149"/>
      <c r="I240" s="149"/>
      <c r="J240" s="149"/>
      <c r="K240" s="149"/>
      <c r="L240" s="149"/>
      <c r="M240" s="173"/>
      <c r="N240" s="148"/>
      <c r="O240" s="102"/>
      <c r="P240" s="148"/>
      <c r="Q240" s="148"/>
      <c r="R240" s="148"/>
      <c r="S240" s="118"/>
      <c r="T240" s="119"/>
      <c r="U240" s="118"/>
      <c r="V240" s="118"/>
      <c r="W240" s="118"/>
      <c r="X240" s="118"/>
      <c r="Y240" s="118"/>
      <c r="Z240" s="120"/>
      <c r="AA240" s="121"/>
    </row>
    <row r="241" spans="1:27" ht="21" customHeight="1" x14ac:dyDescent="0.15">
      <c r="A241" s="238" t="s">
        <v>883</v>
      </c>
      <c r="B241" s="225" t="s">
        <v>885</v>
      </c>
      <c r="C241" s="228">
        <v>0</v>
      </c>
      <c r="D241" s="231">
        <v>0</v>
      </c>
      <c r="E241" s="228">
        <v>64992.3</v>
      </c>
      <c r="F241" s="231">
        <v>57892.6</v>
      </c>
      <c r="G241" s="228">
        <v>6129.5</v>
      </c>
      <c r="H241" s="231">
        <f>7.6+2985.3</f>
        <v>2992.9</v>
      </c>
      <c r="I241" s="231">
        <v>297.54000000000002</v>
      </c>
      <c r="J241" s="231">
        <v>297.54000000000002</v>
      </c>
      <c r="K241" s="231">
        <f>C241+E241+G241+I241</f>
        <v>71419.34</v>
      </c>
      <c r="L241" s="231">
        <f>F241+H241+J241+D241</f>
        <v>61183.040000000001</v>
      </c>
      <c r="M241" s="162"/>
      <c r="N241" s="225" t="s">
        <v>897</v>
      </c>
      <c r="O241" s="94" t="s">
        <v>884</v>
      </c>
      <c r="P241" s="148">
        <v>63776</v>
      </c>
      <c r="Q241" s="148">
        <f>P241</f>
        <v>63776</v>
      </c>
      <c r="R241" s="225"/>
      <c r="S241" s="118"/>
      <c r="T241" s="119"/>
      <c r="U241" s="118"/>
      <c r="V241" s="118"/>
      <c r="W241" s="118"/>
      <c r="X241" s="118"/>
      <c r="Y241" s="118"/>
      <c r="Z241" s="120"/>
      <c r="AA241" s="121"/>
    </row>
    <row r="242" spans="1:27" ht="22.5" x14ac:dyDescent="0.15">
      <c r="A242" s="239"/>
      <c r="B242" s="226"/>
      <c r="C242" s="229"/>
      <c r="D242" s="232"/>
      <c r="E242" s="229"/>
      <c r="F242" s="232"/>
      <c r="G242" s="229"/>
      <c r="H242" s="232"/>
      <c r="I242" s="232"/>
      <c r="J242" s="232"/>
      <c r="K242" s="232"/>
      <c r="L242" s="232"/>
      <c r="M242" s="179">
        <f>L241-K241</f>
        <v>-10236.299999999996</v>
      </c>
      <c r="N242" s="226"/>
      <c r="O242" s="94" t="s">
        <v>998</v>
      </c>
      <c r="P242" s="108">
        <v>32</v>
      </c>
      <c r="Q242" s="148">
        <f t="shared" ref="Q242:Q245" si="74">P242</f>
        <v>32</v>
      </c>
      <c r="R242" s="226"/>
      <c r="S242" s="118"/>
      <c r="T242" s="119"/>
      <c r="U242" s="118"/>
      <c r="V242" s="118"/>
      <c r="W242" s="118"/>
      <c r="X242" s="118"/>
      <c r="Y242" s="118"/>
      <c r="Z242" s="120"/>
      <c r="AA242" s="121"/>
    </row>
    <row r="243" spans="1:27" ht="22.5" x14ac:dyDescent="0.15">
      <c r="A243" s="239"/>
      <c r="B243" s="226"/>
      <c r="C243" s="229"/>
      <c r="D243" s="232"/>
      <c r="E243" s="229"/>
      <c r="F243" s="232"/>
      <c r="G243" s="229"/>
      <c r="H243" s="232"/>
      <c r="I243" s="232"/>
      <c r="J243" s="232"/>
      <c r="K243" s="232"/>
      <c r="L243" s="232"/>
      <c r="M243" s="163"/>
      <c r="N243" s="226"/>
      <c r="O243" s="94" t="s">
        <v>999</v>
      </c>
      <c r="P243" s="148">
        <v>4</v>
      </c>
      <c r="Q243" s="148">
        <f t="shared" si="74"/>
        <v>4</v>
      </c>
      <c r="R243" s="226"/>
      <c r="S243" s="118"/>
      <c r="T243" s="119"/>
      <c r="U243" s="118"/>
      <c r="V243" s="118"/>
      <c r="W243" s="118"/>
      <c r="X243" s="118"/>
      <c r="Y243" s="118"/>
      <c r="Z243" s="120"/>
      <c r="AA243" s="121"/>
    </row>
    <row r="244" spans="1:27" x14ac:dyDescent="0.15">
      <c r="A244" s="239"/>
      <c r="B244" s="226"/>
      <c r="C244" s="229"/>
      <c r="D244" s="232"/>
      <c r="E244" s="229"/>
      <c r="F244" s="232"/>
      <c r="G244" s="229"/>
      <c r="H244" s="232"/>
      <c r="I244" s="232"/>
      <c r="J244" s="232"/>
      <c r="K244" s="232"/>
      <c r="L244" s="232"/>
      <c r="M244" s="163"/>
      <c r="N244" s="226"/>
      <c r="O244" s="94" t="s">
        <v>940</v>
      </c>
      <c r="P244" s="148">
        <v>25</v>
      </c>
      <c r="Q244" s="148">
        <f t="shared" si="74"/>
        <v>25</v>
      </c>
      <c r="R244" s="226"/>
      <c r="S244" s="118"/>
      <c r="T244" s="119"/>
      <c r="U244" s="118"/>
      <c r="V244" s="118"/>
      <c r="W244" s="118"/>
      <c r="X244" s="118"/>
      <c r="Y244" s="118"/>
      <c r="Z244" s="120"/>
      <c r="AA244" s="121"/>
    </row>
    <row r="245" spans="1:27" x14ac:dyDescent="0.15">
      <c r="A245" s="239"/>
      <c r="B245" s="226"/>
      <c r="C245" s="229"/>
      <c r="D245" s="232"/>
      <c r="E245" s="229"/>
      <c r="F245" s="232"/>
      <c r="G245" s="229"/>
      <c r="H245" s="232"/>
      <c r="I245" s="232"/>
      <c r="J245" s="232"/>
      <c r="K245" s="232"/>
      <c r="L245" s="232"/>
      <c r="M245" s="163"/>
      <c r="N245" s="226"/>
      <c r="O245" s="94" t="s">
        <v>1000</v>
      </c>
      <c r="P245" s="148">
        <v>25</v>
      </c>
      <c r="Q245" s="148">
        <f t="shared" si="74"/>
        <v>25</v>
      </c>
      <c r="R245" s="226"/>
      <c r="S245" s="118"/>
      <c r="T245" s="119"/>
      <c r="U245" s="118"/>
      <c r="V245" s="118"/>
      <c r="W245" s="118"/>
      <c r="X245" s="118"/>
      <c r="Y245" s="118"/>
      <c r="Z245" s="120"/>
      <c r="AA245" s="121"/>
    </row>
    <row r="246" spans="1:27" s="126" customFormat="1" ht="22.5" customHeight="1" x14ac:dyDescent="0.15">
      <c r="A246" s="145" t="s">
        <v>893</v>
      </c>
      <c r="B246" s="152" t="s">
        <v>894</v>
      </c>
      <c r="C246" s="147">
        <f>C248</f>
        <v>0</v>
      </c>
      <c r="D246" s="146">
        <f t="shared" ref="D246:F246" si="75">D248</f>
        <v>0</v>
      </c>
      <c r="E246" s="147">
        <f t="shared" si="75"/>
        <v>1913.5</v>
      </c>
      <c r="F246" s="146">
        <f t="shared" si="75"/>
        <v>1878.5</v>
      </c>
      <c r="G246" s="147">
        <f>G248</f>
        <v>0</v>
      </c>
      <c r="H246" s="146">
        <f t="shared" ref="H246:L246" si="76">H248</f>
        <v>0</v>
      </c>
      <c r="I246" s="146">
        <f t="shared" si="76"/>
        <v>0</v>
      </c>
      <c r="J246" s="146">
        <f t="shared" si="76"/>
        <v>0</v>
      </c>
      <c r="K246" s="146">
        <f t="shared" si="76"/>
        <v>1913.5</v>
      </c>
      <c r="L246" s="146">
        <f t="shared" si="76"/>
        <v>1878.5</v>
      </c>
      <c r="M246" s="172"/>
      <c r="N246" s="148" t="s">
        <v>918</v>
      </c>
      <c r="O246" s="96" t="s">
        <v>664</v>
      </c>
      <c r="P246" s="145">
        <f>P248</f>
        <v>733</v>
      </c>
      <c r="Q246" s="145">
        <f>Q248</f>
        <v>678</v>
      </c>
      <c r="R246" s="148" t="s">
        <v>1001</v>
      </c>
      <c r="S246" s="122"/>
      <c r="T246" s="123"/>
      <c r="U246" s="122"/>
      <c r="V246" s="122"/>
      <c r="W246" s="122"/>
      <c r="X246" s="122"/>
      <c r="Y246" s="122"/>
      <c r="Z246" s="124"/>
      <c r="AA246" s="125"/>
    </row>
    <row r="247" spans="1:27" ht="10.5" customHeight="1" x14ac:dyDescent="0.15">
      <c r="A247" s="148"/>
      <c r="B247" s="103" t="s">
        <v>765</v>
      </c>
      <c r="C247" s="150"/>
      <c r="D247" s="149"/>
      <c r="E247" s="150"/>
      <c r="F247" s="149"/>
      <c r="G247" s="150"/>
      <c r="H247" s="149"/>
      <c r="I247" s="149"/>
      <c r="J247" s="149"/>
      <c r="K247" s="149"/>
      <c r="L247" s="149"/>
      <c r="M247" s="173"/>
      <c r="N247" s="148"/>
      <c r="O247" s="102"/>
      <c r="P247" s="148"/>
      <c r="Q247" s="148"/>
      <c r="R247" s="148"/>
      <c r="S247" s="118"/>
      <c r="T247" s="119"/>
      <c r="U247" s="118"/>
      <c r="V247" s="118"/>
      <c r="W247" s="118"/>
      <c r="X247" s="118"/>
      <c r="Y247" s="118"/>
      <c r="Z247" s="120"/>
      <c r="AA247" s="121"/>
    </row>
    <row r="248" spans="1:27" ht="30" x14ac:dyDescent="0.15">
      <c r="A248" s="129" t="s">
        <v>895</v>
      </c>
      <c r="B248" s="154" t="s">
        <v>896</v>
      </c>
      <c r="C248" s="150">
        <v>0</v>
      </c>
      <c r="D248" s="149">
        <v>0</v>
      </c>
      <c r="E248" s="150">
        <v>1913.5</v>
      </c>
      <c r="F248" s="149">
        <v>1878.5</v>
      </c>
      <c r="G248" s="150">
        <v>0</v>
      </c>
      <c r="H248" s="149">
        <v>0</v>
      </c>
      <c r="I248" s="149">
        <v>0</v>
      </c>
      <c r="J248" s="149">
        <v>0</v>
      </c>
      <c r="K248" s="149">
        <f>C248+E248+G248+I248</f>
        <v>1913.5</v>
      </c>
      <c r="L248" s="149">
        <f>F248+H248+J248+D248</f>
        <v>1878.5</v>
      </c>
      <c r="M248" s="178">
        <f>L248-K248</f>
        <v>-35</v>
      </c>
      <c r="N248" s="148" t="s">
        <v>918</v>
      </c>
      <c r="O248" s="94" t="s">
        <v>664</v>
      </c>
      <c r="P248" s="148">
        <v>733</v>
      </c>
      <c r="Q248" s="148">
        <v>678</v>
      </c>
      <c r="R248" s="148" t="s">
        <v>1001</v>
      </c>
      <c r="S248" s="118"/>
      <c r="T248" s="119"/>
      <c r="U248" s="118"/>
      <c r="V248" s="118"/>
      <c r="W248" s="118"/>
      <c r="X248" s="118"/>
      <c r="Y248" s="118"/>
      <c r="Z248" s="120"/>
      <c r="AA248" s="121"/>
    </row>
    <row r="249" spans="1:27" ht="30" x14ac:dyDescent="0.15">
      <c r="A249" s="145" t="s">
        <v>1002</v>
      </c>
      <c r="B249" s="152" t="s">
        <v>1003</v>
      </c>
      <c r="C249" s="147">
        <f>C251</f>
        <v>0</v>
      </c>
      <c r="D249" s="146">
        <f t="shared" ref="D249:F249" si="77">D251</f>
        <v>0</v>
      </c>
      <c r="E249" s="147">
        <f t="shared" si="77"/>
        <v>0</v>
      </c>
      <c r="F249" s="146">
        <f t="shared" si="77"/>
        <v>0</v>
      </c>
      <c r="G249" s="147">
        <f>G251</f>
        <v>2000</v>
      </c>
      <c r="H249" s="146">
        <f t="shared" ref="H249:L249" si="78">H251</f>
        <v>0</v>
      </c>
      <c r="I249" s="146">
        <f t="shared" si="78"/>
        <v>0</v>
      </c>
      <c r="J249" s="146">
        <f t="shared" si="78"/>
        <v>0</v>
      </c>
      <c r="K249" s="146">
        <f t="shared" si="78"/>
        <v>2000</v>
      </c>
      <c r="L249" s="146">
        <f t="shared" si="78"/>
        <v>0</v>
      </c>
      <c r="M249" s="172"/>
      <c r="N249" s="148" t="s">
        <v>918</v>
      </c>
      <c r="O249" s="96" t="s">
        <v>27</v>
      </c>
      <c r="P249" s="145">
        <f>P251</f>
        <v>2</v>
      </c>
      <c r="Q249" s="145">
        <f>Q251</f>
        <v>2</v>
      </c>
      <c r="R249" s="148"/>
      <c r="S249" s="118"/>
      <c r="T249" s="119"/>
      <c r="U249" s="118"/>
      <c r="V249" s="118"/>
      <c r="W249" s="118"/>
      <c r="X249" s="118"/>
      <c r="Y249" s="118"/>
      <c r="Z249" s="120"/>
      <c r="AA249" s="121"/>
    </row>
    <row r="250" spans="1:27" x14ac:dyDescent="0.15">
      <c r="A250" s="148"/>
      <c r="B250" s="103" t="s">
        <v>765</v>
      </c>
      <c r="C250" s="150"/>
      <c r="D250" s="149"/>
      <c r="E250" s="150"/>
      <c r="F250" s="149"/>
      <c r="G250" s="150"/>
      <c r="H250" s="149"/>
      <c r="I250" s="149"/>
      <c r="J250" s="149"/>
      <c r="K250" s="149"/>
      <c r="L250" s="149"/>
      <c r="M250" s="173"/>
      <c r="N250" s="148"/>
      <c r="O250" s="102"/>
      <c r="P250" s="148"/>
      <c r="Q250" s="148"/>
      <c r="R250" s="148"/>
      <c r="S250" s="118"/>
      <c r="T250" s="119"/>
      <c r="U250" s="118"/>
      <c r="V250" s="118"/>
      <c r="W250" s="118"/>
      <c r="X250" s="118"/>
      <c r="Y250" s="118"/>
      <c r="Z250" s="120"/>
      <c r="AA250" s="121"/>
    </row>
    <row r="251" spans="1:27" ht="30" x14ac:dyDescent="0.15">
      <c r="A251" s="129" t="s">
        <v>1004</v>
      </c>
      <c r="B251" s="154" t="s">
        <v>1005</v>
      </c>
      <c r="C251" s="150">
        <v>0</v>
      </c>
      <c r="D251" s="149">
        <v>0</v>
      </c>
      <c r="E251" s="150">
        <v>0</v>
      </c>
      <c r="F251" s="149">
        <v>0</v>
      </c>
      <c r="G251" s="150">
        <v>2000</v>
      </c>
      <c r="H251" s="149">
        <v>0</v>
      </c>
      <c r="I251" s="149">
        <v>0</v>
      </c>
      <c r="J251" s="149">
        <v>0</v>
      </c>
      <c r="K251" s="149">
        <f>C251+E251+G251+I251</f>
        <v>2000</v>
      </c>
      <c r="L251" s="149">
        <f>F251+H251+J251+D251</f>
        <v>0</v>
      </c>
      <c r="M251" s="178">
        <f>L251-K251</f>
        <v>-2000</v>
      </c>
      <c r="N251" s="148" t="s">
        <v>918</v>
      </c>
      <c r="O251" s="94" t="s">
        <v>27</v>
      </c>
      <c r="P251" s="148">
        <v>2</v>
      </c>
      <c r="Q251" s="148">
        <v>2</v>
      </c>
      <c r="R251" s="148"/>
      <c r="S251" s="118"/>
      <c r="T251" s="119"/>
      <c r="U251" s="118"/>
      <c r="V251" s="118"/>
      <c r="W251" s="118"/>
      <c r="X251" s="118"/>
      <c r="Y251" s="118"/>
      <c r="Z251" s="120"/>
      <c r="AA251" s="121"/>
    </row>
    <row r="252" spans="1:27" x14ac:dyDescent="0.25">
      <c r="A252" s="145" t="s">
        <v>211</v>
      </c>
      <c r="B252" s="103" t="s">
        <v>900</v>
      </c>
      <c r="C252" s="147">
        <f>C255</f>
        <v>0</v>
      </c>
      <c r="D252" s="147">
        <f t="shared" ref="D252:L252" si="79">D255</f>
        <v>0</v>
      </c>
      <c r="E252" s="147">
        <f t="shared" si="79"/>
        <v>5967.1</v>
      </c>
      <c r="F252" s="147">
        <f t="shared" si="79"/>
        <v>5311.9</v>
      </c>
      <c r="G252" s="147">
        <f t="shared" si="79"/>
        <v>5659.6</v>
      </c>
      <c r="H252" s="147">
        <f t="shared" si="79"/>
        <v>2655.8999999999996</v>
      </c>
      <c r="I252" s="147">
        <f t="shared" si="79"/>
        <v>0</v>
      </c>
      <c r="J252" s="147">
        <f t="shared" si="79"/>
        <v>0</v>
      </c>
      <c r="K252" s="147">
        <f t="shared" si="79"/>
        <v>11626.7</v>
      </c>
      <c r="L252" s="147">
        <f t="shared" si="79"/>
        <v>7967.7999999999993</v>
      </c>
      <c r="M252" s="171"/>
      <c r="N252" s="145"/>
      <c r="O252" s="145" t="s">
        <v>710</v>
      </c>
      <c r="P252" s="145" t="s">
        <v>710</v>
      </c>
      <c r="Q252" s="145" t="s">
        <v>710</v>
      </c>
      <c r="R252" s="106"/>
    </row>
    <row r="253" spans="1:27" ht="37.5" x14ac:dyDescent="0.25">
      <c r="A253" s="234"/>
      <c r="B253" s="234" t="s">
        <v>911</v>
      </c>
      <c r="C253" s="235" t="s">
        <v>710</v>
      </c>
      <c r="D253" s="215" t="s">
        <v>710</v>
      </c>
      <c r="E253" s="235" t="s">
        <v>710</v>
      </c>
      <c r="F253" s="215" t="s">
        <v>710</v>
      </c>
      <c r="G253" s="235" t="s">
        <v>710</v>
      </c>
      <c r="H253" s="215" t="s">
        <v>710</v>
      </c>
      <c r="I253" s="215" t="s">
        <v>710</v>
      </c>
      <c r="J253" s="215" t="s">
        <v>710</v>
      </c>
      <c r="K253" s="215" t="s">
        <v>710</v>
      </c>
      <c r="L253" s="215" t="s">
        <v>710</v>
      </c>
      <c r="M253" s="172"/>
      <c r="N253" s="234" t="s">
        <v>710</v>
      </c>
      <c r="O253" s="105" t="s">
        <v>902</v>
      </c>
      <c r="P253" s="104">
        <v>30</v>
      </c>
      <c r="Q253" s="145">
        <v>8</v>
      </c>
      <c r="R253" s="261" t="s">
        <v>950</v>
      </c>
    </row>
    <row r="254" spans="1:27" ht="30" x14ac:dyDescent="0.25">
      <c r="A254" s="234"/>
      <c r="B254" s="234"/>
      <c r="C254" s="235"/>
      <c r="D254" s="215"/>
      <c r="E254" s="235"/>
      <c r="F254" s="215"/>
      <c r="G254" s="235"/>
      <c r="H254" s="215"/>
      <c r="I254" s="215"/>
      <c r="J254" s="215"/>
      <c r="K254" s="215"/>
      <c r="L254" s="215"/>
      <c r="M254" s="172"/>
      <c r="N254" s="234"/>
      <c r="O254" s="105" t="s">
        <v>903</v>
      </c>
      <c r="P254" s="104">
        <v>1.5</v>
      </c>
      <c r="Q254" s="145">
        <v>0.32</v>
      </c>
      <c r="R254" s="262"/>
    </row>
    <row r="255" spans="1:27" ht="30" x14ac:dyDescent="0.25">
      <c r="A255" s="234" t="s">
        <v>213</v>
      </c>
      <c r="B255" s="234" t="s">
        <v>901</v>
      </c>
      <c r="C255" s="235">
        <f>C258</f>
        <v>0</v>
      </c>
      <c r="D255" s="215">
        <f t="shared" ref="D255:L255" si="80">D258</f>
        <v>0</v>
      </c>
      <c r="E255" s="235">
        <v>5967.1</v>
      </c>
      <c r="F255" s="215">
        <f>5005.4+306.5</f>
        <v>5311.9</v>
      </c>
      <c r="G255" s="235">
        <f t="shared" si="80"/>
        <v>5659.6</v>
      </c>
      <c r="H255" s="215">
        <f>2502.7+153.2</f>
        <v>2655.8999999999996</v>
      </c>
      <c r="I255" s="215">
        <f t="shared" si="80"/>
        <v>0</v>
      </c>
      <c r="J255" s="215">
        <f t="shared" si="80"/>
        <v>0</v>
      </c>
      <c r="K255" s="215">
        <f>K258</f>
        <v>11626.7</v>
      </c>
      <c r="L255" s="215">
        <f t="shared" si="80"/>
        <v>7967.7999999999993</v>
      </c>
      <c r="M255" s="172"/>
      <c r="N255" s="234" t="s">
        <v>950</v>
      </c>
      <c r="O255" s="139" t="s">
        <v>906</v>
      </c>
      <c r="P255" s="145">
        <f>P258</f>
        <v>30</v>
      </c>
      <c r="Q255" s="145">
        <f>Q258</f>
        <v>8</v>
      </c>
      <c r="R255" s="261" t="s">
        <v>950</v>
      </c>
    </row>
    <row r="256" spans="1:27" ht="22.5" x14ac:dyDescent="0.25">
      <c r="A256" s="234"/>
      <c r="B256" s="234"/>
      <c r="C256" s="235"/>
      <c r="D256" s="215"/>
      <c r="E256" s="235"/>
      <c r="F256" s="215"/>
      <c r="G256" s="235"/>
      <c r="H256" s="215"/>
      <c r="I256" s="215"/>
      <c r="J256" s="215"/>
      <c r="K256" s="215"/>
      <c r="L256" s="215"/>
      <c r="M256" s="172"/>
      <c r="N256" s="234"/>
      <c r="O256" s="139" t="s">
        <v>907</v>
      </c>
      <c r="P256" s="145">
        <f>P259</f>
        <v>1.5</v>
      </c>
      <c r="Q256" s="145">
        <f>Q259</f>
        <v>0.32</v>
      </c>
      <c r="R256" s="262"/>
    </row>
    <row r="257" spans="1:18" x14ac:dyDescent="0.25">
      <c r="A257" s="148"/>
      <c r="B257" s="103" t="s">
        <v>765</v>
      </c>
      <c r="C257" s="150"/>
      <c r="D257" s="149"/>
      <c r="E257" s="150"/>
      <c r="F257" s="149"/>
      <c r="G257" s="150"/>
      <c r="H257" s="149"/>
      <c r="I257" s="149"/>
      <c r="J257" s="149"/>
      <c r="K257" s="149"/>
      <c r="L257" s="149"/>
      <c r="M257" s="173"/>
      <c r="N257" s="148"/>
      <c r="O257" s="102"/>
      <c r="P257" s="148"/>
      <c r="Q257" s="148"/>
      <c r="R257" s="106"/>
    </row>
    <row r="258" spans="1:18" ht="30" x14ac:dyDescent="0.25">
      <c r="A258" s="237" t="s">
        <v>905</v>
      </c>
      <c r="B258" s="237" t="s">
        <v>904</v>
      </c>
      <c r="C258" s="243">
        <v>0</v>
      </c>
      <c r="D258" s="236">
        <v>0</v>
      </c>
      <c r="E258" s="235">
        <v>5967.1</v>
      </c>
      <c r="F258" s="236">
        <f>F255</f>
        <v>5311.9</v>
      </c>
      <c r="G258" s="243">
        <v>5659.6</v>
      </c>
      <c r="H258" s="236">
        <f>H255</f>
        <v>2655.8999999999996</v>
      </c>
      <c r="I258" s="236">
        <v>0</v>
      </c>
      <c r="J258" s="236">
        <v>0</v>
      </c>
      <c r="K258" s="236">
        <f>C258+E258+G258+I258</f>
        <v>11626.7</v>
      </c>
      <c r="L258" s="236">
        <f>D258+F258+H258+J258</f>
        <v>7967.7999999999993</v>
      </c>
      <c r="M258" s="178">
        <f>L258-K258</f>
        <v>-3658.9000000000015</v>
      </c>
      <c r="N258" s="237" t="s">
        <v>950</v>
      </c>
      <c r="O258" s="109" t="s">
        <v>906</v>
      </c>
      <c r="P258" s="148">
        <v>30</v>
      </c>
      <c r="Q258" s="145">
        <v>8</v>
      </c>
      <c r="R258" s="260" t="s">
        <v>950</v>
      </c>
    </row>
    <row r="259" spans="1:18" ht="22.5" x14ac:dyDescent="0.25">
      <c r="A259" s="237"/>
      <c r="B259" s="237"/>
      <c r="C259" s="243"/>
      <c r="D259" s="236"/>
      <c r="E259" s="235"/>
      <c r="F259" s="236"/>
      <c r="G259" s="243"/>
      <c r="H259" s="236"/>
      <c r="I259" s="236"/>
      <c r="J259" s="236"/>
      <c r="K259" s="236"/>
      <c r="L259" s="236"/>
      <c r="M259" s="173"/>
      <c r="N259" s="237"/>
      <c r="O259" s="109" t="s">
        <v>907</v>
      </c>
      <c r="P259" s="148">
        <v>1.5</v>
      </c>
      <c r="Q259" s="145">
        <v>0.32</v>
      </c>
      <c r="R259" s="260"/>
    </row>
    <row r="260" spans="1:18" x14ac:dyDescent="0.25">
      <c r="A260" s="145" t="s">
        <v>217</v>
      </c>
      <c r="B260" s="103" t="s">
        <v>912</v>
      </c>
      <c r="C260" s="147">
        <f>C262+C279+C282+C285+C288</f>
        <v>8475.2000000000007</v>
      </c>
      <c r="D260" s="147">
        <f t="shared" ref="D260:L260" si="81">D262+D279+D282+D285+D288</f>
        <v>8475.2000000000007</v>
      </c>
      <c r="E260" s="147">
        <f t="shared" si="81"/>
        <v>1062.0999999999999</v>
      </c>
      <c r="F260" s="147">
        <f t="shared" si="81"/>
        <v>1061.54</v>
      </c>
      <c r="G260" s="147">
        <f t="shared" si="81"/>
        <v>4368.3</v>
      </c>
      <c r="H260" s="147">
        <f t="shared" si="81"/>
        <v>3400</v>
      </c>
      <c r="I260" s="147">
        <f t="shared" si="81"/>
        <v>416.5</v>
      </c>
      <c r="J260" s="147">
        <f t="shared" si="81"/>
        <v>335</v>
      </c>
      <c r="K260" s="147">
        <f t="shared" si="81"/>
        <v>14322.1</v>
      </c>
      <c r="L260" s="147">
        <f t="shared" si="81"/>
        <v>13271.740000000002</v>
      </c>
      <c r="M260" s="171"/>
      <c r="N260" s="145"/>
      <c r="O260" s="145" t="s">
        <v>710</v>
      </c>
      <c r="P260" s="145" t="s">
        <v>710</v>
      </c>
      <c r="Q260" s="145" t="s">
        <v>710</v>
      </c>
      <c r="R260" s="106"/>
    </row>
    <row r="261" spans="1:18" ht="22.5" x14ac:dyDescent="0.25">
      <c r="A261" s="145"/>
      <c r="B261" s="145" t="s">
        <v>916</v>
      </c>
      <c r="C261" s="147" t="s">
        <v>710</v>
      </c>
      <c r="D261" s="146" t="s">
        <v>710</v>
      </c>
      <c r="E261" s="147" t="s">
        <v>710</v>
      </c>
      <c r="F261" s="146" t="s">
        <v>710</v>
      </c>
      <c r="G261" s="147" t="s">
        <v>710</v>
      </c>
      <c r="H261" s="146" t="s">
        <v>710</v>
      </c>
      <c r="I261" s="146" t="s">
        <v>710</v>
      </c>
      <c r="J261" s="146" t="s">
        <v>710</v>
      </c>
      <c r="K261" s="146" t="s">
        <v>710</v>
      </c>
      <c r="L261" s="146" t="s">
        <v>710</v>
      </c>
      <c r="M261" s="172"/>
      <c r="N261" s="145" t="s">
        <v>710</v>
      </c>
      <c r="O261" s="105" t="s">
        <v>915</v>
      </c>
      <c r="P261" s="104">
        <v>5</v>
      </c>
      <c r="Q261" s="145">
        <v>3</v>
      </c>
      <c r="R261" s="102" t="s">
        <v>1020</v>
      </c>
    </row>
    <row r="262" spans="1:18" ht="52.5" x14ac:dyDescent="0.25">
      <c r="A262" s="220" t="s">
        <v>219</v>
      </c>
      <c r="B262" s="220" t="s">
        <v>913</v>
      </c>
      <c r="C262" s="218">
        <f>C271</f>
        <v>8475.2000000000007</v>
      </c>
      <c r="D262" s="216">
        <f t="shared" ref="D262:L262" si="82">D271</f>
        <v>8475.2000000000007</v>
      </c>
      <c r="E262" s="218">
        <f t="shared" si="82"/>
        <v>262.10000000000002</v>
      </c>
      <c r="F262" s="216">
        <f t="shared" si="82"/>
        <v>261.54000000000002</v>
      </c>
      <c r="G262" s="218">
        <f t="shared" si="82"/>
        <v>279</v>
      </c>
      <c r="H262" s="216">
        <f t="shared" si="82"/>
        <v>43.9</v>
      </c>
      <c r="I262" s="216">
        <f t="shared" si="82"/>
        <v>0</v>
      </c>
      <c r="J262" s="216">
        <f t="shared" si="82"/>
        <v>0</v>
      </c>
      <c r="K262" s="216">
        <f t="shared" si="82"/>
        <v>9016.3000000000011</v>
      </c>
      <c r="L262" s="216">
        <f t="shared" si="82"/>
        <v>8780.6400000000012</v>
      </c>
      <c r="M262" s="168"/>
      <c r="N262" s="220" t="s">
        <v>918</v>
      </c>
      <c r="O262" s="138" t="s">
        <v>887</v>
      </c>
      <c r="P262" s="145">
        <v>3</v>
      </c>
      <c r="Q262" s="145">
        <f t="shared" ref="Q262" si="83">Q271</f>
        <v>3</v>
      </c>
      <c r="R262" s="145"/>
    </row>
    <row r="263" spans="1:18" ht="22.5" x14ac:dyDescent="0.25">
      <c r="A263" s="221"/>
      <c r="B263" s="221"/>
      <c r="C263" s="219"/>
      <c r="D263" s="217"/>
      <c r="E263" s="219"/>
      <c r="F263" s="217"/>
      <c r="G263" s="219"/>
      <c r="H263" s="217"/>
      <c r="I263" s="217"/>
      <c r="J263" s="217"/>
      <c r="K263" s="217"/>
      <c r="L263" s="217"/>
      <c r="M263" s="169"/>
      <c r="N263" s="221"/>
      <c r="O263" s="138" t="s">
        <v>888</v>
      </c>
      <c r="P263" s="145">
        <f t="shared" ref="P263:Q263" si="84">P272</f>
        <v>0</v>
      </c>
      <c r="Q263" s="145">
        <f t="shared" si="84"/>
        <v>0</v>
      </c>
      <c r="R263" s="106"/>
    </row>
    <row r="264" spans="1:18" ht="22.5" x14ac:dyDescent="0.25">
      <c r="A264" s="221"/>
      <c r="B264" s="221"/>
      <c r="C264" s="219"/>
      <c r="D264" s="217"/>
      <c r="E264" s="219"/>
      <c r="F264" s="217"/>
      <c r="G264" s="219"/>
      <c r="H264" s="217"/>
      <c r="I264" s="217"/>
      <c r="J264" s="217"/>
      <c r="K264" s="217"/>
      <c r="L264" s="217"/>
      <c r="M264" s="169"/>
      <c r="N264" s="221"/>
      <c r="O264" s="138" t="s">
        <v>889</v>
      </c>
      <c r="P264" s="145">
        <f t="shared" ref="P264:Q264" si="85">P273</f>
        <v>0</v>
      </c>
      <c r="Q264" s="145">
        <f t="shared" si="85"/>
        <v>0</v>
      </c>
      <c r="R264" s="106"/>
    </row>
    <row r="265" spans="1:18" ht="22.5" x14ac:dyDescent="0.25">
      <c r="A265" s="221"/>
      <c r="B265" s="221"/>
      <c r="C265" s="219"/>
      <c r="D265" s="217"/>
      <c r="E265" s="219"/>
      <c r="F265" s="217"/>
      <c r="G265" s="219"/>
      <c r="H265" s="217"/>
      <c r="I265" s="217"/>
      <c r="J265" s="217"/>
      <c r="K265" s="217"/>
      <c r="L265" s="217"/>
      <c r="M265" s="169"/>
      <c r="N265" s="221"/>
      <c r="O265" s="138" t="s">
        <v>941</v>
      </c>
      <c r="P265" s="145">
        <f t="shared" ref="P265:Q265" si="86">P274</f>
        <v>0</v>
      </c>
      <c r="Q265" s="145">
        <f t="shared" si="86"/>
        <v>0</v>
      </c>
      <c r="R265" s="106"/>
    </row>
    <row r="266" spans="1:18" ht="22.5" x14ac:dyDescent="0.25">
      <c r="A266" s="221"/>
      <c r="B266" s="221"/>
      <c r="C266" s="219"/>
      <c r="D266" s="217"/>
      <c r="E266" s="219"/>
      <c r="F266" s="217"/>
      <c r="G266" s="219"/>
      <c r="H266" s="217"/>
      <c r="I266" s="217"/>
      <c r="J266" s="217"/>
      <c r="K266" s="217"/>
      <c r="L266" s="217"/>
      <c r="M266" s="169"/>
      <c r="N266" s="221"/>
      <c r="O266" s="138" t="s">
        <v>890</v>
      </c>
      <c r="P266" s="145">
        <f t="shared" ref="P266:Q266" si="87">P275</f>
        <v>0</v>
      </c>
      <c r="Q266" s="145">
        <f t="shared" si="87"/>
        <v>0</v>
      </c>
      <c r="R266" s="106"/>
    </row>
    <row r="267" spans="1:18" ht="22.5" x14ac:dyDescent="0.25">
      <c r="A267" s="221"/>
      <c r="B267" s="221"/>
      <c r="C267" s="219"/>
      <c r="D267" s="217"/>
      <c r="E267" s="219"/>
      <c r="F267" s="217"/>
      <c r="G267" s="219"/>
      <c r="H267" s="217"/>
      <c r="I267" s="217"/>
      <c r="J267" s="217"/>
      <c r="K267" s="217"/>
      <c r="L267" s="217"/>
      <c r="M267" s="169"/>
      <c r="N267" s="221"/>
      <c r="O267" s="138" t="s">
        <v>891</v>
      </c>
      <c r="P267" s="145">
        <f t="shared" ref="P267:Q267" si="88">P276</f>
        <v>0</v>
      </c>
      <c r="Q267" s="145">
        <f t="shared" si="88"/>
        <v>0</v>
      </c>
      <c r="R267" s="106"/>
    </row>
    <row r="268" spans="1:18" ht="37.5" x14ac:dyDescent="0.25">
      <c r="A268" s="221"/>
      <c r="B268" s="221"/>
      <c r="C268" s="219"/>
      <c r="D268" s="217"/>
      <c r="E268" s="219"/>
      <c r="F268" s="217"/>
      <c r="G268" s="219"/>
      <c r="H268" s="217"/>
      <c r="I268" s="217"/>
      <c r="J268" s="217"/>
      <c r="K268" s="217"/>
      <c r="L268" s="217"/>
      <c r="M268" s="169"/>
      <c r="N268" s="221"/>
      <c r="O268" s="138" t="s">
        <v>892</v>
      </c>
      <c r="P268" s="145">
        <f t="shared" ref="P268:Q268" si="89">P277</f>
        <v>0</v>
      </c>
      <c r="Q268" s="145">
        <f t="shared" si="89"/>
        <v>0</v>
      </c>
      <c r="R268" s="106"/>
    </row>
    <row r="269" spans="1:18" ht="22.5" x14ac:dyDescent="0.25">
      <c r="A269" s="222"/>
      <c r="B269" s="222"/>
      <c r="C269" s="223"/>
      <c r="D269" s="224"/>
      <c r="E269" s="223"/>
      <c r="F269" s="224"/>
      <c r="G269" s="223"/>
      <c r="H269" s="224"/>
      <c r="I269" s="224"/>
      <c r="J269" s="224"/>
      <c r="K269" s="224"/>
      <c r="L269" s="224"/>
      <c r="M269" s="170"/>
      <c r="N269" s="222"/>
      <c r="O269" s="138" t="s">
        <v>1006</v>
      </c>
      <c r="P269" s="145">
        <f t="shared" ref="P269:Q269" si="90">P278</f>
        <v>3</v>
      </c>
      <c r="Q269" s="145">
        <f t="shared" si="90"/>
        <v>3</v>
      </c>
      <c r="R269" s="106"/>
    </row>
    <row r="270" spans="1:18" x14ac:dyDescent="0.25">
      <c r="A270" s="148"/>
      <c r="B270" s="103" t="s">
        <v>765</v>
      </c>
      <c r="C270" s="150"/>
      <c r="D270" s="149"/>
      <c r="E270" s="150"/>
      <c r="F270" s="149"/>
      <c r="G270" s="150"/>
      <c r="H270" s="149"/>
      <c r="I270" s="149"/>
      <c r="J270" s="149"/>
      <c r="K270" s="149"/>
      <c r="L270" s="149"/>
      <c r="M270" s="173"/>
      <c r="N270" s="148"/>
      <c r="O270" s="102"/>
      <c r="P270" s="148"/>
      <c r="Q270" s="148"/>
      <c r="R270" s="106"/>
    </row>
    <row r="271" spans="1:18" ht="52.5" x14ac:dyDescent="0.25">
      <c r="A271" s="225" t="s">
        <v>914</v>
      </c>
      <c r="B271" s="225" t="s">
        <v>886</v>
      </c>
      <c r="C271" s="228">
        <v>8475.2000000000007</v>
      </c>
      <c r="D271" s="231">
        <f>C271</f>
        <v>8475.2000000000007</v>
      </c>
      <c r="E271" s="228">
        <v>262.10000000000002</v>
      </c>
      <c r="F271" s="231">
        <v>261.54000000000002</v>
      </c>
      <c r="G271" s="228">
        <v>279</v>
      </c>
      <c r="H271" s="231">
        <v>43.9</v>
      </c>
      <c r="I271" s="231">
        <v>0</v>
      </c>
      <c r="J271" s="231">
        <v>0</v>
      </c>
      <c r="K271" s="231">
        <f>C271+E271+G271+I271</f>
        <v>9016.3000000000011</v>
      </c>
      <c r="L271" s="231">
        <f>D271+F271+H271+J271</f>
        <v>8780.6400000000012</v>
      </c>
      <c r="M271" s="162"/>
      <c r="N271" s="237" t="s">
        <v>918</v>
      </c>
      <c r="O271" s="104" t="s">
        <v>887</v>
      </c>
      <c r="P271" s="145">
        <v>3</v>
      </c>
      <c r="Q271" s="145">
        <v>3</v>
      </c>
      <c r="R271" s="106"/>
    </row>
    <row r="272" spans="1:18" ht="22.5" x14ac:dyDescent="0.25">
      <c r="A272" s="226"/>
      <c r="B272" s="226"/>
      <c r="C272" s="229"/>
      <c r="D272" s="232"/>
      <c r="E272" s="229"/>
      <c r="F272" s="232"/>
      <c r="G272" s="229"/>
      <c r="H272" s="232"/>
      <c r="I272" s="232"/>
      <c r="J272" s="232"/>
      <c r="K272" s="232"/>
      <c r="L272" s="232"/>
      <c r="M272" s="163"/>
      <c r="N272" s="237"/>
      <c r="O272" s="104" t="s">
        <v>888</v>
      </c>
      <c r="P272" s="145">
        <v>0</v>
      </c>
      <c r="Q272" s="145">
        <f t="shared" ref="Q272:Q278" si="91">P272</f>
        <v>0</v>
      </c>
      <c r="R272" s="106"/>
    </row>
    <row r="273" spans="1:18" ht="22.5" x14ac:dyDescent="0.25">
      <c r="A273" s="226"/>
      <c r="B273" s="226"/>
      <c r="C273" s="229"/>
      <c r="D273" s="232"/>
      <c r="E273" s="229"/>
      <c r="F273" s="232"/>
      <c r="G273" s="229"/>
      <c r="H273" s="232"/>
      <c r="I273" s="232"/>
      <c r="J273" s="232"/>
      <c r="K273" s="232"/>
      <c r="L273" s="232"/>
      <c r="M273" s="179">
        <f>L271-K271</f>
        <v>-235.65999999999985</v>
      </c>
      <c r="N273" s="237"/>
      <c r="O273" s="104" t="s">
        <v>889</v>
      </c>
      <c r="P273" s="145">
        <v>0</v>
      </c>
      <c r="Q273" s="145">
        <f t="shared" si="91"/>
        <v>0</v>
      </c>
      <c r="R273" s="106"/>
    </row>
    <row r="274" spans="1:18" ht="22.5" x14ac:dyDescent="0.25">
      <c r="A274" s="226"/>
      <c r="B274" s="226"/>
      <c r="C274" s="229"/>
      <c r="D274" s="232"/>
      <c r="E274" s="229"/>
      <c r="F274" s="232"/>
      <c r="G274" s="229"/>
      <c r="H274" s="232"/>
      <c r="I274" s="232"/>
      <c r="J274" s="232"/>
      <c r="K274" s="232"/>
      <c r="L274" s="232"/>
      <c r="M274" s="163"/>
      <c r="N274" s="237"/>
      <c r="O274" s="104" t="s">
        <v>941</v>
      </c>
      <c r="P274" s="145">
        <v>0</v>
      </c>
      <c r="Q274" s="145">
        <f t="shared" si="91"/>
        <v>0</v>
      </c>
      <c r="R274" s="106"/>
    </row>
    <row r="275" spans="1:18" x14ac:dyDescent="0.25">
      <c r="A275" s="226"/>
      <c r="B275" s="226"/>
      <c r="C275" s="229"/>
      <c r="D275" s="232"/>
      <c r="E275" s="229"/>
      <c r="F275" s="232"/>
      <c r="G275" s="229"/>
      <c r="H275" s="232"/>
      <c r="I275" s="232"/>
      <c r="J275" s="232"/>
      <c r="K275" s="232"/>
      <c r="L275" s="232"/>
      <c r="M275" s="163"/>
      <c r="N275" s="237"/>
      <c r="O275" s="104" t="s">
        <v>890</v>
      </c>
      <c r="P275" s="145">
        <v>0</v>
      </c>
      <c r="Q275" s="145">
        <f t="shared" si="91"/>
        <v>0</v>
      </c>
      <c r="R275" s="106"/>
    </row>
    <row r="276" spans="1:18" x14ac:dyDescent="0.25">
      <c r="A276" s="226"/>
      <c r="B276" s="226"/>
      <c r="C276" s="229"/>
      <c r="D276" s="232"/>
      <c r="E276" s="229"/>
      <c r="F276" s="232"/>
      <c r="G276" s="229"/>
      <c r="H276" s="232"/>
      <c r="I276" s="232"/>
      <c r="J276" s="232"/>
      <c r="K276" s="232"/>
      <c r="L276" s="232"/>
      <c r="M276" s="163"/>
      <c r="N276" s="237"/>
      <c r="O276" s="104" t="s">
        <v>891</v>
      </c>
      <c r="P276" s="145">
        <v>0</v>
      </c>
      <c r="Q276" s="145">
        <f t="shared" si="91"/>
        <v>0</v>
      </c>
      <c r="R276" s="106"/>
    </row>
    <row r="277" spans="1:18" ht="37.5" x14ac:dyDescent="0.25">
      <c r="A277" s="226"/>
      <c r="B277" s="226"/>
      <c r="C277" s="229"/>
      <c r="D277" s="232"/>
      <c r="E277" s="229"/>
      <c r="F277" s="232"/>
      <c r="G277" s="229"/>
      <c r="H277" s="232"/>
      <c r="I277" s="232"/>
      <c r="J277" s="232"/>
      <c r="K277" s="232"/>
      <c r="L277" s="232"/>
      <c r="M277" s="163"/>
      <c r="N277" s="237"/>
      <c r="O277" s="104" t="s">
        <v>892</v>
      </c>
      <c r="P277" s="145">
        <v>0</v>
      </c>
      <c r="Q277" s="145">
        <f t="shared" si="91"/>
        <v>0</v>
      </c>
      <c r="R277" s="106"/>
    </row>
    <row r="278" spans="1:18" ht="22.5" x14ac:dyDescent="0.25">
      <c r="A278" s="227"/>
      <c r="B278" s="227"/>
      <c r="C278" s="230"/>
      <c r="D278" s="233"/>
      <c r="E278" s="230"/>
      <c r="F278" s="233"/>
      <c r="G278" s="230"/>
      <c r="H278" s="233"/>
      <c r="I278" s="233"/>
      <c r="J278" s="233"/>
      <c r="K278" s="233"/>
      <c r="L278" s="233"/>
      <c r="M278" s="164"/>
      <c r="N278" s="237"/>
      <c r="O278" s="104" t="s">
        <v>1006</v>
      </c>
      <c r="P278" s="145">
        <v>3</v>
      </c>
      <c r="Q278" s="145">
        <f t="shared" si="91"/>
        <v>3</v>
      </c>
      <c r="R278" s="106"/>
    </row>
    <row r="279" spans="1:18" ht="37.5" x14ac:dyDescent="0.25">
      <c r="A279" s="145" t="s">
        <v>220</v>
      </c>
      <c r="B279" s="145" t="s">
        <v>942</v>
      </c>
      <c r="C279" s="147">
        <f>C281</f>
        <v>0</v>
      </c>
      <c r="D279" s="147">
        <f t="shared" ref="D279:L279" si="92">D281</f>
        <v>0</v>
      </c>
      <c r="E279" s="147">
        <f t="shared" si="92"/>
        <v>0</v>
      </c>
      <c r="F279" s="147">
        <f t="shared" si="92"/>
        <v>0</v>
      </c>
      <c r="G279" s="147">
        <f t="shared" si="92"/>
        <v>267.5</v>
      </c>
      <c r="H279" s="147">
        <f t="shared" si="92"/>
        <v>267.5</v>
      </c>
      <c r="I279" s="147">
        <f t="shared" si="92"/>
        <v>0</v>
      </c>
      <c r="J279" s="147">
        <f t="shared" si="92"/>
        <v>0</v>
      </c>
      <c r="K279" s="147">
        <f t="shared" si="92"/>
        <v>267.5</v>
      </c>
      <c r="L279" s="147">
        <f t="shared" si="92"/>
        <v>267.5</v>
      </c>
      <c r="M279" s="171"/>
      <c r="N279" s="145"/>
      <c r="O279" s="138" t="s">
        <v>869</v>
      </c>
      <c r="P279" s="145">
        <f>P281</f>
        <v>1</v>
      </c>
      <c r="Q279" s="145">
        <f>Q281</f>
        <v>1</v>
      </c>
      <c r="R279" s="106"/>
    </row>
    <row r="280" spans="1:18" x14ac:dyDescent="0.25">
      <c r="A280" s="148"/>
      <c r="B280" s="103" t="s">
        <v>765</v>
      </c>
      <c r="C280" s="150"/>
      <c r="D280" s="149"/>
      <c r="E280" s="150"/>
      <c r="F280" s="149"/>
      <c r="G280" s="150"/>
      <c r="H280" s="149"/>
      <c r="I280" s="149"/>
      <c r="J280" s="149"/>
      <c r="K280" s="149"/>
      <c r="L280" s="149"/>
      <c r="M280" s="173"/>
      <c r="N280" s="148"/>
      <c r="O280" s="102"/>
      <c r="P280" s="148"/>
      <c r="Q280" s="148"/>
      <c r="R280" s="106"/>
    </row>
    <row r="281" spans="1:18" ht="45" x14ac:dyDescent="0.25">
      <c r="A281" s="148" t="s">
        <v>222</v>
      </c>
      <c r="B281" s="148" t="s">
        <v>943</v>
      </c>
      <c r="C281" s="150">
        <v>0</v>
      </c>
      <c r="D281" s="149">
        <v>0</v>
      </c>
      <c r="E281" s="150">
        <v>0</v>
      </c>
      <c r="F281" s="149">
        <v>0</v>
      </c>
      <c r="G281" s="150">
        <v>267.5</v>
      </c>
      <c r="H281" s="149">
        <v>267.5</v>
      </c>
      <c r="I281" s="149">
        <v>0</v>
      </c>
      <c r="J281" s="149">
        <v>0</v>
      </c>
      <c r="K281" s="149">
        <v>267.5</v>
      </c>
      <c r="L281" s="149">
        <v>267.5</v>
      </c>
      <c r="M281" s="173"/>
      <c r="N281" s="148"/>
      <c r="O281" s="104" t="s">
        <v>869</v>
      </c>
      <c r="P281" s="145">
        <v>1</v>
      </c>
      <c r="Q281" s="145">
        <v>1</v>
      </c>
      <c r="R281" s="106"/>
    </row>
    <row r="282" spans="1:18" ht="37.5" x14ac:dyDescent="0.25">
      <c r="A282" s="145" t="s">
        <v>944</v>
      </c>
      <c r="B282" s="145" t="s">
        <v>945</v>
      </c>
      <c r="C282" s="147">
        <f>C284</f>
        <v>0</v>
      </c>
      <c r="D282" s="147">
        <f t="shared" ref="D282:L282" si="93">D284</f>
        <v>0</v>
      </c>
      <c r="E282" s="147">
        <f t="shared" si="93"/>
        <v>0</v>
      </c>
      <c r="F282" s="147">
        <f t="shared" si="93"/>
        <v>0</v>
      </c>
      <c r="G282" s="147">
        <f t="shared" si="93"/>
        <v>73.3</v>
      </c>
      <c r="H282" s="147">
        <f t="shared" si="93"/>
        <v>73.3</v>
      </c>
      <c r="I282" s="147">
        <f t="shared" si="93"/>
        <v>0</v>
      </c>
      <c r="J282" s="147">
        <f t="shared" si="93"/>
        <v>0</v>
      </c>
      <c r="K282" s="147">
        <f t="shared" si="93"/>
        <v>73.3</v>
      </c>
      <c r="L282" s="147">
        <f t="shared" si="93"/>
        <v>73.3</v>
      </c>
      <c r="M282" s="171"/>
      <c r="N282" s="145"/>
      <c r="O282" s="138" t="s">
        <v>946</v>
      </c>
      <c r="P282" s="145">
        <f>P284</f>
        <v>1</v>
      </c>
      <c r="Q282" s="145">
        <f>Q284</f>
        <v>1</v>
      </c>
      <c r="R282" s="106"/>
    </row>
    <row r="283" spans="1:18" x14ac:dyDescent="0.25">
      <c r="A283" s="148"/>
      <c r="B283" s="103" t="s">
        <v>765</v>
      </c>
      <c r="C283" s="150"/>
      <c r="D283" s="149"/>
      <c r="E283" s="150"/>
      <c r="F283" s="149"/>
      <c r="G283" s="150"/>
      <c r="H283" s="149"/>
      <c r="I283" s="149"/>
      <c r="J283" s="149"/>
      <c r="K283" s="149"/>
      <c r="L283" s="149"/>
      <c r="M283" s="173"/>
      <c r="N283" s="148"/>
      <c r="O283" s="102"/>
      <c r="P283" s="148"/>
      <c r="Q283" s="148"/>
      <c r="R283" s="106"/>
    </row>
    <row r="284" spans="1:18" ht="30" x14ac:dyDescent="0.25">
      <c r="A284" s="148" t="s">
        <v>948</v>
      </c>
      <c r="B284" s="148" t="s">
        <v>947</v>
      </c>
      <c r="C284" s="101">
        <v>0</v>
      </c>
      <c r="D284" s="148">
        <v>0</v>
      </c>
      <c r="E284" s="101">
        <v>0</v>
      </c>
      <c r="F284" s="148">
        <v>0</v>
      </c>
      <c r="G284" s="101">
        <v>73.3</v>
      </c>
      <c r="H284" s="148">
        <v>73.3</v>
      </c>
      <c r="I284" s="148">
        <v>0</v>
      </c>
      <c r="J284" s="148">
        <v>0</v>
      </c>
      <c r="K284" s="148">
        <v>73.3</v>
      </c>
      <c r="L284" s="148">
        <v>73.3</v>
      </c>
      <c r="M284" s="174"/>
      <c r="N284" s="148"/>
      <c r="O284" s="148" t="s">
        <v>946</v>
      </c>
      <c r="P284" s="148">
        <v>1</v>
      </c>
      <c r="Q284" s="148">
        <v>1</v>
      </c>
      <c r="R284" s="106"/>
    </row>
    <row r="285" spans="1:18" ht="37.5" x14ac:dyDescent="0.25">
      <c r="A285" s="145" t="s">
        <v>1008</v>
      </c>
      <c r="B285" s="145" t="s">
        <v>1009</v>
      </c>
      <c r="C285" s="147">
        <f>C287</f>
        <v>0</v>
      </c>
      <c r="D285" s="147">
        <f t="shared" ref="D285:L285" si="94">D287</f>
        <v>0</v>
      </c>
      <c r="E285" s="147">
        <f t="shared" si="94"/>
        <v>800</v>
      </c>
      <c r="F285" s="147">
        <f t="shared" si="94"/>
        <v>800</v>
      </c>
      <c r="G285" s="147">
        <f t="shared" si="94"/>
        <v>0</v>
      </c>
      <c r="H285" s="147">
        <f t="shared" si="94"/>
        <v>0</v>
      </c>
      <c r="I285" s="147">
        <f t="shared" si="94"/>
        <v>0</v>
      </c>
      <c r="J285" s="147">
        <f t="shared" si="94"/>
        <v>0</v>
      </c>
      <c r="K285" s="147">
        <f t="shared" si="94"/>
        <v>800</v>
      </c>
      <c r="L285" s="147">
        <f t="shared" si="94"/>
        <v>800</v>
      </c>
      <c r="M285" s="171"/>
      <c r="N285" s="145"/>
      <c r="O285" s="138" t="s">
        <v>1011</v>
      </c>
      <c r="P285" s="145">
        <f>P287</f>
        <v>1</v>
      </c>
      <c r="Q285" s="145">
        <f>Q287</f>
        <v>3</v>
      </c>
      <c r="R285" s="106" t="s">
        <v>1012</v>
      </c>
    </row>
    <row r="286" spans="1:18" x14ac:dyDescent="0.25">
      <c r="A286" s="148"/>
      <c r="B286" s="103" t="s">
        <v>765</v>
      </c>
      <c r="C286" s="150"/>
      <c r="D286" s="149"/>
      <c r="E286" s="150"/>
      <c r="F286" s="149"/>
      <c r="G286" s="150"/>
      <c r="H286" s="149"/>
      <c r="I286" s="149"/>
      <c r="J286" s="149"/>
      <c r="K286" s="149"/>
      <c r="L286" s="149"/>
      <c r="M286" s="173"/>
      <c r="N286" s="148"/>
      <c r="O286" s="102"/>
      <c r="P286" s="148"/>
      <c r="Q286" s="148"/>
      <c r="R286" s="106"/>
    </row>
    <row r="287" spans="1:18" ht="37.5" x14ac:dyDescent="0.25">
      <c r="A287" s="148" t="s">
        <v>1007</v>
      </c>
      <c r="B287" s="148" t="s">
        <v>1010</v>
      </c>
      <c r="C287" s="101">
        <v>0</v>
      </c>
      <c r="D287" s="148">
        <v>0</v>
      </c>
      <c r="E287" s="101">
        <v>800</v>
      </c>
      <c r="F287" s="148">
        <v>800</v>
      </c>
      <c r="G287" s="101">
        <v>0</v>
      </c>
      <c r="H287" s="148">
        <v>0</v>
      </c>
      <c r="I287" s="148">
        <v>0</v>
      </c>
      <c r="J287" s="148">
        <v>0</v>
      </c>
      <c r="K287" s="101">
        <v>800</v>
      </c>
      <c r="L287" s="148">
        <v>800</v>
      </c>
      <c r="M287" s="174"/>
      <c r="N287" s="148"/>
      <c r="O287" s="148" t="s">
        <v>1011</v>
      </c>
      <c r="P287" s="148">
        <v>1</v>
      </c>
      <c r="Q287" s="148">
        <v>3</v>
      </c>
      <c r="R287" s="106" t="s">
        <v>1012</v>
      </c>
    </row>
    <row r="288" spans="1:18" ht="37.5" x14ac:dyDescent="0.25">
      <c r="A288" s="145" t="s">
        <v>1013</v>
      </c>
      <c r="B288" s="145" t="s">
        <v>1014</v>
      </c>
      <c r="C288" s="147">
        <f>C290</f>
        <v>0</v>
      </c>
      <c r="D288" s="147">
        <f t="shared" ref="D288:L288" si="95">D290</f>
        <v>0</v>
      </c>
      <c r="E288" s="147">
        <f t="shared" si="95"/>
        <v>0</v>
      </c>
      <c r="F288" s="147">
        <f t="shared" si="95"/>
        <v>0</v>
      </c>
      <c r="G288" s="147">
        <f t="shared" si="95"/>
        <v>3748.5</v>
      </c>
      <c r="H288" s="147">
        <f t="shared" si="95"/>
        <v>3015.3</v>
      </c>
      <c r="I288" s="147">
        <f t="shared" si="95"/>
        <v>416.5</v>
      </c>
      <c r="J288" s="147">
        <f t="shared" si="95"/>
        <v>335</v>
      </c>
      <c r="K288" s="147">
        <f t="shared" si="95"/>
        <v>4165</v>
      </c>
      <c r="L288" s="147">
        <f>L290</f>
        <v>3350.3</v>
      </c>
      <c r="M288" s="171"/>
      <c r="N288" s="145"/>
      <c r="O288" s="138" t="s">
        <v>1017</v>
      </c>
      <c r="P288" s="145">
        <f>P290</f>
        <v>28</v>
      </c>
      <c r="Q288" s="145">
        <f>Q290</f>
        <v>28</v>
      </c>
      <c r="R288" s="106"/>
    </row>
    <row r="289" spans="1:18" x14ac:dyDescent="0.25">
      <c r="A289" s="148"/>
      <c r="B289" s="103" t="s">
        <v>765</v>
      </c>
      <c r="C289" s="150"/>
      <c r="D289" s="149"/>
      <c r="E289" s="150"/>
      <c r="F289" s="149"/>
      <c r="G289" s="150"/>
      <c r="H289" s="149"/>
      <c r="I289" s="149"/>
      <c r="J289" s="149"/>
      <c r="K289" s="149"/>
      <c r="L289" s="149"/>
      <c r="M289" s="173"/>
      <c r="N289" s="148"/>
      <c r="O289" s="102"/>
      <c r="P289" s="148"/>
      <c r="Q289" s="148"/>
      <c r="R289" s="106"/>
    </row>
    <row r="290" spans="1:18" ht="37.5" x14ac:dyDescent="0.25">
      <c r="A290" s="148" t="s">
        <v>1015</v>
      </c>
      <c r="B290" s="148" t="s">
        <v>1016</v>
      </c>
      <c r="C290" s="101">
        <v>0</v>
      </c>
      <c r="D290" s="148">
        <v>0</v>
      </c>
      <c r="E290" s="101">
        <v>0</v>
      </c>
      <c r="F290" s="148">
        <v>0</v>
      </c>
      <c r="G290" s="101">
        <v>3748.5</v>
      </c>
      <c r="H290" s="148">
        <v>3015.3</v>
      </c>
      <c r="I290" s="148">
        <v>416.5</v>
      </c>
      <c r="J290" s="148">
        <v>335</v>
      </c>
      <c r="K290" s="101">
        <f>C290+E290+G290+I290</f>
        <v>4165</v>
      </c>
      <c r="L290" s="148">
        <f>D290+F290+H290+J290</f>
        <v>3350.3</v>
      </c>
      <c r="M290" s="181">
        <f>L290-K290</f>
        <v>-814.69999999999982</v>
      </c>
      <c r="N290" s="148"/>
      <c r="O290" s="148" t="s">
        <v>1017</v>
      </c>
      <c r="P290" s="148">
        <v>28</v>
      </c>
      <c r="Q290" s="148">
        <v>28</v>
      </c>
      <c r="R290" s="106"/>
    </row>
  </sheetData>
  <mergeCells count="620">
    <mergeCell ref="R29:R30"/>
    <mergeCell ref="R26:R27"/>
    <mergeCell ref="R142:R143"/>
    <mergeCell ref="R258:R259"/>
    <mergeCell ref="R255:R256"/>
    <mergeCell ref="R71:R83"/>
    <mergeCell ref="R120:R121"/>
    <mergeCell ref="R123:R124"/>
    <mergeCell ref="R215:R216"/>
    <mergeCell ref="R218:R219"/>
    <mergeCell ref="R228:R234"/>
    <mergeCell ref="R220:R226"/>
    <mergeCell ref="R235:R239"/>
    <mergeCell ref="R241:R245"/>
    <mergeCell ref="R161:R166"/>
    <mergeCell ref="R168:R173"/>
    <mergeCell ref="R54:R56"/>
    <mergeCell ref="R50:R52"/>
    <mergeCell ref="R57:R68"/>
    <mergeCell ref="R253:R254"/>
    <mergeCell ref="A8:P8"/>
    <mergeCell ref="A10:Q10"/>
    <mergeCell ref="A131:A132"/>
    <mergeCell ref="D120:D121"/>
    <mergeCell ref="E120:E121"/>
    <mergeCell ref="N134:N135"/>
    <mergeCell ref="H134:H135"/>
    <mergeCell ref="I134:I135"/>
    <mergeCell ref="J134:J135"/>
    <mergeCell ref="K134:K135"/>
    <mergeCell ref="L134:L135"/>
    <mergeCell ref="D41:D42"/>
    <mergeCell ref="E41:E42"/>
    <mergeCell ref="F41:F42"/>
    <mergeCell ref="G41:G42"/>
    <mergeCell ref="F50:F52"/>
    <mergeCell ref="G71:G83"/>
    <mergeCell ref="G31:G33"/>
    <mergeCell ref="D31:D33"/>
    <mergeCell ref="E31:E33"/>
    <mergeCell ref="I35:I37"/>
    <mergeCell ref="N29:N30"/>
    <mergeCell ref="L26:L27"/>
    <mergeCell ref="J71:J83"/>
    <mergeCell ref="J41:J42"/>
    <mergeCell ref="H47:H49"/>
    <mergeCell ref="I47:I49"/>
    <mergeCell ref="J47:J49"/>
    <mergeCell ref="H41:H42"/>
    <mergeCell ref="J50:J52"/>
    <mergeCell ref="H71:H83"/>
    <mergeCell ref="I71:I83"/>
    <mergeCell ref="N41:N42"/>
    <mergeCell ref="K47:K49"/>
    <mergeCell ref="K41:K42"/>
    <mergeCell ref="K50:K52"/>
    <mergeCell ref="L50:L52"/>
    <mergeCell ref="N50:N52"/>
    <mergeCell ref="L47:L49"/>
    <mergeCell ref="N47:N49"/>
    <mergeCell ref="I41:I42"/>
    <mergeCell ref="L41:L42"/>
    <mergeCell ref="I44:I45"/>
    <mergeCell ref="J44:J45"/>
    <mergeCell ref="H54:H56"/>
    <mergeCell ref="I54:I56"/>
    <mergeCell ref="L54:L56"/>
    <mergeCell ref="J54:J56"/>
    <mergeCell ref="A7:R7"/>
    <mergeCell ref="A9:R9"/>
    <mergeCell ref="G134:G135"/>
    <mergeCell ref="F123:F124"/>
    <mergeCell ref="G123:G124"/>
    <mergeCell ref="H123:H124"/>
    <mergeCell ref="I123:I124"/>
    <mergeCell ref="J120:J121"/>
    <mergeCell ref="K71:K83"/>
    <mergeCell ref="L71:L83"/>
    <mergeCell ref="N71:N83"/>
    <mergeCell ref="K84:K99"/>
    <mergeCell ref="K123:K124"/>
    <mergeCell ref="L123:L124"/>
    <mergeCell ref="N123:N124"/>
    <mergeCell ref="G131:G132"/>
    <mergeCell ref="H131:H132"/>
    <mergeCell ref="I131:I132"/>
    <mergeCell ref="G54:G56"/>
    <mergeCell ref="G47:G49"/>
    <mergeCell ref="I120:I121"/>
    <mergeCell ref="F120:F121"/>
    <mergeCell ref="G120:G121"/>
    <mergeCell ref="C41:C42"/>
    <mergeCell ref="O11:O12"/>
    <mergeCell ref="J18:J19"/>
    <mergeCell ref="K18:K19"/>
    <mergeCell ref="L18:L19"/>
    <mergeCell ref="N18:N19"/>
    <mergeCell ref="J21:J22"/>
    <mergeCell ref="K21:K22"/>
    <mergeCell ref="L21:L22"/>
    <mergeCell ref="N21:N22"/>
    <mergeCell ref="A29:A30"/>
    <mergeCell ref="B29:B30"/>
    <mergeCell ref="C29:C30"/>
    <mergeCell ref="D29:D30"/>
    <mergeCell ref="A35:A37"/>
    <mergeCell ref="I26:I27"/>
    <mergeCell ref="J26:J27"/>
    <mergeCell ref="N31:N33"/>
    <mergeCell ref="I31:I33"/>
    <mergeCell ref="J31:J33"/>
    <mergeCell ref="K31:K33"/>
    <mergeCell ref="L31:L33"/>
    <mergeCell ref="N35:N37"/>
    <mergeCell ref="N26:N27"/>
    <mergeCell ref="H35:H37"/>
    <mergeCell ref="G29:G30"/>
    <mergeCell ref="F31:F33"/>
    <mergeCell ref="J29:J30"/>
    <mergeCell ref="K29:K30"/>
    <mergeCell ref="L29:L30"/>
    <mergeCell ref="J35:J37"/>
    <mergeCell ref="K35:K37"/>
    <mergeCell ref="L35:L37"/>
    <mergeCell ref="H29:H30"/>
    <mergeCell ref="P11:Q11"/>
    <mergeCell ref="R11:R12"/>
    <mergeCell ref="N44:N45"/>
    <mergeCell ref="A41:A42"/>
    <mergeCell ref="B41:B42"/>
    <mergeCell ref="I11:J11"/>
    <mergeCell ref="A11:A12"/>
    <mergeCell ref="B11:B12"/>
    <mergeCell ref="C11:D11"/>
    <mergeCell ref="E11:F11"/>
    <mergeCell ref="G11:H11"/>
    <mergeCell ref="A26:A27"/>
    <mergeCell ref="B26:B27"/>
    <mergeCell ref="C26:C27"/>
    <mergeCell ref="D26:D27"/>
    <mergeCell ref="E26:E27"/>
    <mergeCell ref="A31:A33"/>
    <mergeCell ref="B31:B33"/>
    <mergeCell ref="C31:C33"/>
    <mergeCell ref="K11:L11"/>
    <mergeCell ref="N11:N12"/>
    <mergeCell ref="E29:E30"/>
    <mergeCell ref="K26:K27"/>
    <mergeCell ref="I29:I30"/>
    <mergeCell ref="F26:F27"/>
    <mergeCell ref="G26:G27"/>
    <mergeCell ref="H26:H27"/>
    <mergeCell ref="H31:H33"/>
    <mergeCell ref="F29:F30"/>
    <mergeCell ref="N120:N121"/>
    <mergeCell ref="K120:K121"/>
    <mergeCell ref="L120:L121"/>
    <mergeCell ref="L131:L132"/>
    <mergeCell ref="N131:N132"/>
    <mergeCell ref="J123:J124"/>
    <mergeCell ref="J131:J132"/>
    <mergeCell ref="K131:K132"/>
    <mergeCell ref="K44:K45"/>
    <mergeCell ref="L44:L45"/>
    <mergeCell ref="F71:F83"/>
    <mergeCell ref="N54:N56"/>
    <mergeCell ref="H57:H68"/>
    <mergeCell ref="I57:I68"/>
    <mergeCell ref="J57:J68"/>
    <mergeCell ref="K57:K68"/>
    <mergeCell ref="L57:L68"/>
    <mergeCell ref="N57:N68"/>
    <mergeCell ref="K54:K56"/>
    <mergeCell ref="N192:N193"/>
    <mergeCell ref="N147:N148"/>
    <mergeCell ref="K195:K196"/>
    <mergeCell ref="J195:J196"/>
    <mergeCell ref="N195:N196"/>
    <mergeCell ref="N187:N188"/>
    <mergeCell ref="N144:N145"/>
    <mergeCell ref="J147:J148"/>
    <mergeCell ref="K147:K148"/>
    <mergeCell ref="J192:J193"/>
    <mergeCell ref="L190:L191"/>
    <mergeCell ref="K190:K191"/>
    <mergeCell ref="N190:N191"/>
    <mergeCell ref="J187:J188"/>
    <mergeCell ref="K187:K188"/>
    <mergeCell ref="J190:J191"/>
    <mergeCell ref="N168:N173"/>
    <mergeCell ref="N161:N166"/>
    <mergeCell ref="N174:N175"/>
    <mergeCell ref="N177:N178"/>
    <mergeCell ref="L195:L196"/>
    <mergeCell ref="J177:J178"/>
    <mergeCell ref="K177:K178"/>
    <mergeCell ref="L177:L178"/>
    <mergeCell ref="H50:H52"/>
    <mergeCell ref="I50:I52"/>
    <mergeCell ref="G57:G68"/>
    <mergeCell ref="N139:N140"/>
    <mergeCell ref="N142:N143"/>
    <mergeCell ref="H120:H121"/>
    <mergeCell ref="G84:G99"/>
    <mergeCell ref="H84:H99"/>
    <mergeCell ref="I84:I99"/>
    <mergeCell ref="I139:I140"/>
    <mergeCell ref="H139:H140"/>
    <mergeCell ref="N84:N99"/>
    <mergeCell ref="K101:K116"/>
    <mergeCell ref="L101:L116"/>
    <mergeCell ref="N101:N116"/>
    <mergeCell ref="L84:L99"/>
    <mergeCell ref="L187:L188"/>
    <mergeCell ref="J142:J143"/>
    <mergeCell ref="K142:K143"/>
    <mergeCell ref="L142:L143"/>
    <mergeCell ref="J139:J140"/>
    <mergeCell ref="K139:K140"/>
    <mergeCell ref="L139:L140"/>
    <mergeCell ref="A134:A135"/>
    <mergeCell ref="H144:H145"/>
    <mergeCell ref="I144:I145"/>
    <mergeCell ref="D147:D148"/>
    <mergeCell ref="E147:E148"/>
    <mergeCell ref="F147:F148"/>
    <mergeCell ref="E144:E145"/>
    <mergeCell ref="F144:F145"/>
    <mergeCell ref="G187:G188"/>
    <mergeCell ref="H187:H188"/>
    <mergeCell ref="I187:I188"/>
    <mergeCell ref="J144:J145"/>
    <mergeCell ref="K144:K145"/>
    <mergeCell ref="L144:L145"/>
    <mergeCell ref="L147:L148"/>
    <mergeCell ref="E161:E166"/>
    <mergeCell ref="B44:B45"/>
    <mergeCell ref="A44:A45"/>
    <mergeCell ref="C44:C45"/>
    <mergeCell ref="D44:D45"/>
    <mergeCell ref="E44:E45"/>
    <mergeCell ref="F44:F45"/>
    <mergeCell ref="G44:G45"/>
    <mergeCell ref="H44:H45"/>
    <mergeCell ref="E139:E140"/>
    <mergeCell ref="A71:A83"/>
    <mergeCell ref="B71:B83"/>
    <mergeCell ref="C71:C83"/>
    <mergeCell ref="D71:D83"/>
    <mergeCell ref="E71:E83"/>
    <mergeCell ref="B123:B124"/>
    <mergeCell ref="B84:B99"/>
    <mergeCell ref="C84:C99"/>
    <mergeCell ref="D84:D99"/>
    <mergeCell ref="E84:E99"/>
    <mergeCell ref="C131:C132"/>
    <mergeCell ref="D131:D132"/>
    <mergeCell ref="E131:E132"/>
    <mergeCell ref="C134:C135"/>
    <mergeCell ref="G50:G52"/>
    <mergeCell ref="C50:C52"/>
    <mergeCell ref="D50:D52"/>
    <mergeCell ref="C47:C49"/>
    <mergeCell ref="D47:D49"/>
    <mergeCell ref="F134:F135"/>
    <mergeCell ref="G147:G148"/>
    <mergeCell ref="E47:E49"/>
    <mergeCell ref="A123:A124"/>
    <mergeCell ref="E134:E135"/>
    <mergeCell ref="B131:B132"/>
    <mergeCell ref="B134:B135"/>
    <mergeCell ref="F131:F132"/>
    <mergeCell ref="E54:E56"/>
    <mergeCell ref="F54:F56"/>
    <mergeCell ref="G144:G145"/>
    <mergeCell ref="E57:E68"/>
    <mergeCell ref="F57:F68"/>
    <mergeCell ref="A84:A99"/>
    <mergeCell ref="B147:B148"/>
    <mergeCell ref="C147:C148"/>
    <mergeCell ref="A47:A49"/>
    <mergeCell ref="B47:B49"/>
    <mergeCell ref="E50:E52"/>
    <mergeCell ref="A50:A52"/>
    <mergeCell ref="A195:A196"/>
    <mergeCell ref="B195:B196"/>
    <mergeCell ref="C195:C196"/>
    <mergeCell ref="D195:D196"/>
    <mergeCell ref="C120:C121"/>
    <mergeCell ref="D190:D191"/>
    <mergeCell ref="A147:A148"/>
    <mergeCell ref="A190:A191"/>
    <mergeCell ref="B190:B191"/>
    <mergeCell ref="D134:D135"/>
    <mergeCell ref="B174:B175"/>
    <mergeCell ref="C174:C175"/>
    <mergeCell ref="D174:D175"/>
    <mergeCell ref="A177:A178"/>
    <mergeCell ref="B177:B178"/>
    <mergeCell ref="C177:C178"/>
    <mergeCell ref="D177:D178"/>
    <mergeCell ref="A192:A193"/>
    <mergeCell ref="B192:B193"/>
    <mergeCell ref="C192:C193"/>
    <mergeCell ref="D192:D193"/>
    <mergeCell ref="D187:D188"/>
    <mergeCell ref="C190:C191"/>
    <mergeCell ref="A187:A188"/>
    <mergeCell ref="B50:B52"/>
    <mergeCell ref="B187:B188"/>
    <mergeCell ref="C187:C188"/>
    <mergeCell ref="A144:A145"/>
    <mergeCell ref="B144:B145"/>
    <mergeCell ref="C144:C145"/>
    <mergeCell ref="D144:D145"/>
    <mergeCell ref="B54:B56"/>
    <mergeCell ref="C54:C56"/>
    <mergeCell ref="D54:D56"/>
    <mergeCell ref="A57:A68"/>
    <mergeCell ref="B57:B68"/>
    <mergeCell ref="C57:C68"/>
    <mergeCell ref="D57:D68"/>
    <mergeCell ref="A168:A173"/>
    <mergeCell ref="B168:B173"/>
    <mergeCell ref="C168:C173"/>
    <mergeCell ref="D168:D173"/>
    <mergeCell ref="A161:A166"/>
    <mergeCell ref="B161:B166"/>
    <mergeCell ref="C161:C166"/>
    <mergeCell ref="D161:D166"/>
    <mergeCell ref="A174:A175"/>
    <mergeCell ref="A101:A116"/>
    <mergeCell ref="N201:N207"/>
    <mergeCell ref="J241:J245"/>
    <mergeCell ref="K241:K245"/>
    <mergeCell ref="L241:L245"/>
    <mergeCell ref="N241:N245"/>
    <mergeCell ref="A241:A245"/>
    <mergeCell ref="B241:B245"/>
    <mergeCell ref="C241:C245"/>
    <mergeCell ref="D241:D245"/>
    <mergeCell ref="E241:E245"/>
    <mergeCell ref="F241:F245"/>
    <mergeCell ref="G241:G245"/>
    <mergeCell ref="H241:H245"/>
    <mergeCell ref="I241:I245"/>
    <mergeCell ref="N215:N216"/>
    <mergeCell ref="L201:L207"/>
    <mergeCell ref="J201:J207"/>
    <mergeCell ref="K201:K207"/>
    <mergeCell ref="H218:H219"/>
    <mergeCell ref="I218:I219"/>
    <mergeCell ref="A215:A216"/>
    <mergeCell ref="B215:B216"/>
    <mergeCell ref="C215:C216"/>
    <mergeCell ref="C218:C219"/>
    <mergeCell ref="H195:H196"/>
    <mergeCell ref="I195:I196"/>
    <mergeCell ref="G195:G196"/>
    <mergeCell ref="H147:H148"/>
    <mergeCell ref="E195:E196"/>
    <mergeCell ref="F195:F196"/>
    <mergeCell ref="H161:H166"/>
    <mergeCell ref="I161:I166"/>
    <mergeCell ref="E174:E175"/>
    <mergeCell ref="F174:F175"/>
    <mergeCell ref="G174:G175"/>
    <mergeCell ref="H174:H175"/>
    <mergeCell ref="I174:I175"/>
    <mergeCell ref="E177:E178"/>
    <mergeCell ref="F177:F178"/>
    <mergeCell ref="G177:G178"/>
    <mergeCell ref="H177:H178"/>
    <mergeCell ref="I177:I178"/>
    <mergeCell ref="E192:E193"/>
    <mergeCell ref="E187:E188"/>
    <mergeCell ref="E190:E191"/>
    <mergeCell ref="E168:E173"/>
    <mergeCell ref="I147:I148"/>
    <mergeCell ref="H192:H193"/>
    <mergeCell ref="F192:F193"/>
    <mergeCell ref="F187:F188"/>
    <mergeCell ref="F190:F191"/>
    <mergeCell ref="G192:G193"/>
    <mergeCell ref="G190:G191"/>
    <mergeCell ref="H190:H191"/>
    <mergeCell ref="I190:I191"/>
    <mergeCell ref="I192:I193"/>
    <mergeCell ref="K168:K173"/>
    <mergeCell ref="L168:L173"/>
    <mergeCell ref="J161:J166"/>
    <mergeCell ref="K161:K166"/>
    <mergeCell ref="L161:L166"/>
    <mergeCell ref="J174:J175"/>
    <mergeCell ref="K174:K175"/>
    <mergeCell ref="L174:L175"/>
    <mergeCell ref="F168:F173"/>
    <mergeCell ref="G168:G173"/>
    <mergeCell ref="H168:H173"/>
    <mergeCell ref="I168:I173"/>
    <mergeCell ref="F161:F166"/>
    <mergeCell ref="G161:G166"/>
    <mergeCell ref="B35:B37"/>
    <mergeCell ref="C35:C37"/>
    <mergeCell ref="D35:D37"/>
    <mergeCell ref="E35:E37"/>
    <mergeCell ref="F35:F37"/>
    <mergeCell ref="G35:G37"/>
    <mergeCell ref="A54:A56"/>
    <mergeCell ref="A142:A143"/>
    <mergeCell ref="B142:B143"/>
    <mergeCell ref="C142:C143"/>
    <mergeCell ref="D142:D143"/>
    <mergeCell ref="E142:E143"/>
    <mergeCell ref="F142:F143"/>
    <mergeCell ref="G142:G143"/>
    <mergeCell ref="C123:C124"/>
    <mergeCell ref="D123:D124"/>
    <mergeCell ref="E123:E124"/>
    <mergeCell ref="A120:A121"/>
    <mergeCell ref="B120:B121"/>
    <mergeCell ref="F47:F49"/>
    <mergeCell ref="A139:A140"/>
    <mergeCell ref="B139:B140"/>
    <mergeCell ref="C139:C140"/>
    <mergeCell ref="D139:D140"/>
    <mergeCell ref="N255:N256"/>
    <mergeCell ref="K253:K254"/>
    <mergeCell ref="L253:L254"/>
    <mergeCell ref="N253:N254"/>
    <mergeCell ref="A255:A256"/>
    <mergeCell ref="B255:B256"/>
    <mergeCell ref="C255:C256"/>
    <mergeCell ref="D255:D256"/>
    <mergeCell ref="D215:D216"/>
    <mergeCell ref="E215:E216"/>
    <mergeCell ref="F215:F216"/>
    <mergeCell ref="G215:G216"/>
    <mergeCell ref="H215:H216"/>
    <mergeCell ref="I215:I216"/>
    <mergeCell ref="J218:J219"/>
    <mergeCell ref="K218:K219"/>
    <mergeCell ref="L218:L219"/>
    <mergeCell ref="N218:N219"/>
    <mergeCell ref="L215:L216"/>
    <mergeCell ref="C235:C239"/>
    <mergeCell ref="D235:D239"/>
    <mergeCell ref="E235:E239"/>
    <mergeCell ref="A218:A219"/>
    <mergeCell ref="B218:B219"/>
    <mergeCell ref="N258:N259"/>
    <mergeCell ref="A258:A259"/>
    <mergeCell ref="B258:B259"/>
    <mergeCell ref="C258:C259"/>
    <mergeCell ref="D258:D259"/>
    <mergeCell ref="E258:E259"/>
    <mergeCell ref="F258:F259"/>
    <mergeCell ref="G258:G259"/>
    <mergeCell ref="H258:H259"/>
    <mergeCell ref="I258:I259"/>
    <mergeCell ref="A18:A19"/>
    <mergeCell ref="B18:B19"/>
    <mergeCell ref="C18:C19"/>
    <mergeCell ref="D18:D19"/>
    <mergeCell ref="E18:E19"/>
    <mergeCell ref="F18:F19"/>
    <mergeCell ref="G18:G19"/>
    <mergeCell ref="J215:J216"/>
    <mergeCell ref="K215:K216"/>
    <mergeCell ref="A21:A22"/>
    <mergeCell ref="B21:B22"/>
    <mergeCell ref="C21:C22"/>
    <mergeCell ref="D21:D22"/>
    <mergeCell ref="E21:E22"/>
    <mergeCell ref="F21:F22"/>
    <mergeCell ref="G21:G22"/>
    <mergeCell ref="H21:H22"/>
    <mergeCell ref="I21:I22"/>
    <mergeCell ref="H18:H19"/>
    <mergeCell ref="I18:I19"/>
    <mergeCell ref="F139:F140"/>
    <mergeCell ref="G139:G140"/>
    <mergeCell ref="H142:H143"/>
    <mergeCell ref="I142:I143"/>
    <mergeCell ref="B101:B116"/>
    <mergeCell ref="C101:C116"/>
    <mergeCell ref="D101:D116"/>
    <mergeCell ref="E101:E116"/>
    <mergeCell ref="F101:F116"/>
    <mergeCell ref="G101:G116"/>
    <mergeCell ref="H101:H116"/>
    <mergeCell ref="I101:I116"/>
    <mergeCell ref="J101:J116"/>
    <mergeCell ref="F84:F99"/>
    <mergeCell ref="J84:J99"/>
    <mergeCell ref="K235:K239"/>
    <mergeCell ref="L235:L239"/>
    <mergeCell ref="N235:N239"/>
    <mergeCell ref="N228:N234"/>
    <mergeCell ref="N220:N226"/>
    <mergeCell ref="J208:J210"/>
    <mergeCell ref="K208:K210"/>
    <mergeCell ref="L208:L210"/>
    <mergeCell ref="N208:N210"/>
    <mergeCell ref="J212:J214"/>
    <mergeCell ref="K212:K214"/>
    <mergeCell ref="L212:L214"/>
    <mergeCell ref="N212:N214"/>
    <mergeCell ref="G228:G234"/>
    <mergeCell ref="H228:H234"/>
    <mergeCell ref="I228:I234"/>
    <mergeCell ref="J228:J234"/>
    <mergeCell ref="H212:H214"/>
    <mergeCell ref="I212:I214"/>
    <mergeCell ref="K192:K193"/>
    <mergeCell ref="L192:L193"/>
    <mergeCell ref="J168:J173"/>
    <mergeCell ref="D218:D219"/>
    <mergeCell ref="E218:E219"/>
    <mergeCell ref="F218:F219"/>
    <mergeCell ref="G218:G219"/>
    <mergeCell ref="K228:K234"/>
    <mergeCell ref="L228:L234"/>
    <mergeCell ref="A220:A226"/>
    <mergeCell ref="B220:B226"/>
    <mergeCell ref="C220:C226"/>
    <mergeCell ref="D220:D226"/>
    <mergeCell ref="E220:E226"/>
    <mergeCell ref="F220:F226"/>
    <mergeCell ref="G220:G226"/>
    <mergeCell ref="H220:H226"/>
    <mergeCell ref="I220:I226"/>
    <mergeCell ref="J220:J226"/>
    <mergeCell ref="K220:K226"/>
    <mergeCell ref="L220:L226"/>
    <mergeCell ref="A228:A234"/>
    <mergeCell ref="B228:B234"/>
    <mergeCell ref="C228:C234"/>
    <mergeCell ref="D228:D234"/>
    <mergeCell ref="E228:E234"/>
    <mergeCell ref="F228:F234"/>
    <mergeCell ref="N262:N269"/>
    <mergeCell ref="N271:N278"/>
    <mergeCell ref="L271:L278"/>
    <mergeCell ref="K271:K278"/>
    <mergeCell ref="J271:J278"/>
    <mergeCell ref="I271:I278"/>
    <mergeCell ref="A262:A269"/>
    <mergeCell ref="B262:B269"/>
    <mergeCell ref="C262:C269"/>
    <mergeCell ref="D262:D269"/>
    <mergeCell ref="E262:E269"/>
    <mergeCell ref="F262:F269"/>
    <mergeCell ref="G262:G269"/>
    <mergeCell ref="H262:H269"/>
    <mergeCell ref="I262:I269"/>
    <mergeCell ref="H271:H278"/>
    <mergeCell ref="G271:G278"/>
    <mergeCell ref="F271:F278"/>
    <mergeCell ref="E271:E278"/>
    <mergeCell ref="D271:D278"/>
    <mergeCell ref="C271:C278"/>
    <mergeCell ref="B271:B278"/>
    <mergeCell ref="A271:A278"/>
    <mergeCell ref="E255:E256"/>
    <mergeCell ref="F255:F256"/>
    <mergeCell ref="K262:K269"/>
    <mergeCell ref="L262:L269"/>
    <mergeCell ref="J258:J259"/>
    <mergeCell ref="K258:K259"/>
    <mergeCell ref="L258:L259"/>
    <mergeCell ref="G255:G256"/>
    <mergeCell ref="H255:H256"/>
    <mergeCell ref="I255:I256"/>
    <mergeCell ref="J255:J256"/>
    <mergeCell ref="K255:K256"/>
    <mergeCell ref="L255:L256"/>
    <mergeCell ref="J262:J269"/>
    <mergeCell ref="A201:A207"/>
    <mergeCell ref="B201:B207"/>
    <mergeCell ref="C201:C207"/>
    <mergeCell ref="D201:D207"/>
    <mergeCell ref="E201:E207"/>
    <mergeCell ref="F201:F207"/>
    <mergeCell ref="G201:G207"/>
    <mergeCell ref="H201:H207"/>
    <mergeCell ref="I201:I207"/>
    <mergeCell ref="A253:A254"/>
    <mergeCell ref="B253:B254"/>
    <mergeCell ref="C253:C254"/>
    <mergeCell ref="D253:D254"/>
    <mergeCell ref="E253:E254"/>
    <mergeCell ref="F253:F254"/>
    <mergeCell ref="G253:G254"/>
    <mergeCell ref="H253:H254"/>
    <mergeCell ref="I253:I254"/>
    <mergeCell ref="J253:J254"/>
    <mergeCell ref="F235:F239"/>
    <mergeCell ref="G235:G239"/>
    <mergeCell ref="H235:H239"/>
    <mergeCell ref="I235:I239"/>
    <mergeCell ref="J235:J239"/>
    <mergeCell ref="A235:A239"/>
    <mergeCell ref="B235:B239"/>
    <mergeCell ref="A208:A210"/>
    <mergeCell ref="B208:B210"/>
    <mergeCell ref="C208:C210"/>
    <mergeCell ref="D208:D210"/>
    <mergeCell ref="E208:E210"/>
    <mergeCell ref="F208:F210"/>
    <mergeCell ref="G208:G210"/>
    <mergeCell ref="H208:H210"/>
    <mergeCell ref="I208:I210"/>
    <mergeCell ref="A212:A214"/>
    <mergeCell ref="B212:B214"/>
    <mergeCell ref="C212:C214"/>
    <mergeCell ref="D212:D214"/>
    <mergeCell ref="E212:E214"/>
    <mergeCell ref="F212:F214"/>
    <mergeCell ref="G212:G214"/>
  </mergeCells>
  <pageMargins left="0.70866141732283472" right="0.70866141732283472" top="0.74803149606299213" bottom="0.74803149606299213" header="0.31496062992125984" footer="0.31496062992125984"/>
  <pageSetup paperSize="9" scale="94" orientation="landscape" r:id="rId1"/>
  <headerFooter>
    <oddFooter>Страница &amp;P</oddFooter>
  </headerFooter>
  <colBreaks count="1" manualBreakCount="1">
    <brk id="1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Подпр 2</vt:lpstr>
      <vt:lpstr>отчет</vt:lpstr>
      <vt:lpstr>Лист3</vt:lpstr>
      <vt:lpstr>отчет!Область_печати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paa</dc:creator>
  <cp:lastModifiedBy>Дорохова Валерия</cp:lastModifiedBy>
  <cp:lastPrinted>2019-03-11T05:23:49Z</cp:lastPrinted>
  <dcterms:created xsi:type="dcterms:W3CDTF">2017-03-14T04:53:17Z</dcterms:created>
  <dcterms:modified xsi:type="dcterms:W3CDTF">2020-04-10T04:26:36Z</dcterms:modified>
</cp:coreProperties>
</file>