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8800" windowHeight="11535" activeTab="1"/>
  </bookViews>
  <sheets>
    <sheet name="Подпр 2" sheetId="1" r:id="rId1"/>
    <sheet name="отчет" sheetId="2" r:id="rId2"/>
    <sheet name="Лист3" sheetId="3" r:id="rId3"/>
  </sheets>
  <definedNames>
    <definedName name="_xlnm.Print_Area" localSheetId="1">отчет!$A$11:$Q$78</definedName>
  </definedNames>
  <calcPr calcId="145621"/>
</workbook>
</file>

<file path=xl/calcChain.xml><?xml version="1.0" encoding="utf-8"?>
<calcChain xmlns="http://schemas.openxmlformats.org/spreadsheetml/2006/main">
  <c r="G36" i="2" l="1"/>
  <c r="H59" i="2" l="1"/>
  <c r="F59" i="2"/>
  <c r="D59" i="2"/>
  <c r="L59" i="2" l="1"/>
  <c r="L42" i="2"/>
  <c r="F76" i="2"/>
  <c r="E76" i="2"/>
  <c r="F38" i="2"/>
  <c r="E38" i="2"/>
  <c r="G59" i="2" l="1"/>
  <c r="H54" i="2"/>
  <c r="F54" i="2"/>
  <c r="G54" i="2"/>
  <c r="E54" i="2"/>
  <c r="Q61" i="2"/>
  <c r="H42" i="2"/>
  <c r="H36" i="2"/>
  <c r="G30" i="2"/>
  <c r="H19" i="2" l="1"/>
  <c r="G19" i="2"/>
  <c r="F19" i="2"/>
  <c r="E19" i="2"/>
  <c r="P61" i="2" l="1"/>
  <c r="O61" i="2"/>
  <c r="O57" i="2"/>
  <c r="P57" i="2"/>
  <c r="P56" i="2"/>
  <c r="O56" i="2"/>
  <c r="P51" i="2"/>
  <c r="O51" i="2"/>
  <c r="P18" i="2"/>
  <c r="O18" i="2"/>
  <c r="P44" i="2" l="1"/>
  <c r="P34" i="2" l="1"/>
  <c r="P33" i="2"/>
  <c r="O34" i="2"/>
  <c r="O33" i="2"/>
  <c r="D20" i="2"/>
  <c r="E20" i="2"/>
  <c r="F20" i="2"/>
  <c r="H20" i="2"/>
  <c r="I20" i="2"/>
  <c r="J20" i="2"/>
  <c r="C20" i="2"/>
  <c r="G20" i="2"/>
  <c r="K30" i="2" l="1"/>
  <c r="F69" i="2"/>
  <c r="G69" i="2"/>
  <c r="P24" i="2"/>
  <c r="P25" i="2"/>
  <c r="P23" i="2"/>
  <c r="G76" i="2" l="1"/>
  <c r="G74" i="2" s="1"/>
  <c r="G45" i="2"/>
  <c r="H45" i="2"/>
  <c r="L47" i="2"/>
  <c r="L45" i="2" s="1"/>
  <c r="K47" i="2"/>
  <c r="K45" i="2" s="1"/>
  <c r="O45" i="2"/>
  <c r="J45" i="2"/>
  <c r="I45" i="2"/>
  <c r="F45" i="2"/>
  <c r="E45" i="2"/>
  <c r="D45" i="2"/>
  <c r="C45" i="2"/>
  <c r="K42" i="2"/>
  <c r="K38" i="2" s="1"/>
  <c r="L38" i="2"/>
  <c r="C38" i="2"/>
  <c r="D38" i="2"/>
  <c r="G38" i="2"/>
  <c r="H38" i="2"/>
  <c r="I38" i="2"/>
  <c r="J38" i="2"/>
  <c r="O38" i="2"/>
  <c r="P38" i="2"/>
  <c r="M18" i="2" l="1"/>
  <c r="M26" i="2" l="1"/>
  <c r="H76" i="2" l="1"/>
  <c r="H74" i="2" s="1"/>
  <c r="P76" i="2"/>
  <c r="P75" i="2"/>
  <c r="O39" i="2" l="1"/>
  <c r="P39" i="2"/>
  <c r="O40" i="2"/>
  <c r="P40" i="2"/>
  <c r="H26" i="2" l="1"/>
  <c r="P26" i="2" l="1"/>
  <c r="P27" i="2"/>
  <c r="P28" i="2"/>
  <c r="O28" i="2"/>
  <c r="O27" i="2"/>
  <c r="O26" i="2"/>
  <c r="O76" i="2" l="1"/>
  <c r="I76" i="2"/>
  <c r="I74" i="2" s="1"/>
  <c r="F56" i="2" l="1"/>
  <c r="E56" i="2"/>
  <c r="Q26" i="2" l="1"/>
  <c r="L78" i="2" l="1"/>
  <c r="L76" i="2" s="1"/>
  <c r="L74" i="2" s="1"/>
  <c r="K78" i="2"/>
  <c r="K76" i="2" s="1"/>
  <c r="K74" i="2" s="1"/>
  <c r="D76" i="2"/>
  <c r="D74" i="2" s="1"/>
  <c r="E74" i="2"/>
  <c r="F74" i="2"/>
  <c r="J76" i="2"/>
  <c r="J74" i="2" s="1"/>
  <c r="C76" i="2"/>
  <c r="C74" i="2" s="1"/>
  <c r="L71" i="2"/>
  <c r="K71" i="2"/>
  <c r="L68" i="2"/>
  <c r="K68" i="2"/>
  <c r="L64" i="2"/>
  <c r="K64" i="2"/>
  <c r="K59" i="2"/>
  <c r="L54" i="2"/>
  <c r="K54" i="2"/>
  <c r="L50" i="2"/>
  <c r="L36" i="2"/>
  <c r="K36" i="2"/>
  <c r="O48" i="2"/>
  <c r="D69" i="2" l="1"/>
  <c r="E69" i="2"/>
  <c r="H69" i="2"/>
  <c r="I69" i="2"/>
  <c r="J69" i="2"/>
  <c r="K69" i="2"/>
  <c r="L69" i="2"/>
  <c r="C69" i="2"/>
  <c r="O69" i="2"/>
  <c r="P66" i="2"/>
  <c r="O66" i="2"/>
  <c r="D66" i="2"/>
  <c r="E66" i="2"/>
  <c r="F66" i="2"/>
  <c r="G66" i="2"/>
  <c r="H66" i="2"/>
  <c r="I66" i="2"/>
  <c r="J66" i="2"/>
  <c r="K66" i="2"/>
  <c r="L66" i="2"/>
  <c r="C66" i="2"/>
  <c r="D61" i="2"/>
  <c r="E61" i="2"/>
  <c r="F61" i="2"/>
  <c r="G61" i="2"/>
  <c r="H61" i="2"/>
  <c r="I61" i="2"/>
  <c r="J61" i="2"/>
  <c r="K61" i="2"/>
  <c r="L61" i="2"/>
  <c r="C61" i="2"/>
  <c r="D56" i="2"/>
  <c r="G56" i="2"/>
  <c r="H56" i="2"/>
  <c r="I56" i="2"/>
  <c r="J56" i="2"/>
  <c r="K56" i="2"/>
  <c r="L56" i="2"/>
  <c r="C56" i="2"/>
  <c r="D51" i="2"/>
  <c r="E51" i="2"/>
  <c r="F51" i="2"/>
  <c r="G51" i="2"/>
  <c r="H51" i="2"/>
  <c r="I51" i="2"/>
  <c r="J51" i="2"/>
  <c r="K51" i="2"/>
  <c r="L51" i="2"/>
  <c r="C51" i="2"/>
  <c r="P48" i="2"/>
  <c r="D48" i="2"/>
  <c r="E48" i="2"/>
  <c r="F48" i="2"/>
  <c r="H48" i="2"/>
  <c r="I48" i="2"/>
  <c r="J48" i="2"/>
  <c r="L48" i="2"/>
  <c r="C48" i="2"/>
  <c r="K26" i="2"/>
  <c r="D33" i="2"/>
  <c r="E33" i="2"/>
  <c r="F33" i="2"/>
  <c r="G33" i="2"/>
  <c r="H33" i="2"/>
  <c r="H22" i="2" s="1"/>
  <c r="I33" i="2"/>
  <c r="J33" i="2"/>
  <c r="K33" i="2"/>
  <c r="L33" i="2"/>
  <c r="C33" i="2"/>
  <c r="D26" i="2"/>
  <c r="E26" i="2"/>
  <c r="E22" i="2" s="1"/>
  <c r="F26" i="2"/>
  <c r="F22" i="2" s="1"/>
  <c r="G26" i="2"/>
  <c r="I26" i="2"/>
  <c r="I22" i="2" s="1"/>
  <c r="J26" i="2"/>
  <c r="J22" i="2" s="1"/>
  <c r="C26" i="2"/>
  <c r="C22" i="2" l="1"/>
  <c r="D22" i="2"/>
  <c r="K22" i="2"/>
  <c r="K50" i="2"/>
  <c r="K48" i="2" s="1"/>
  <c r="L30" i="2" l="1"/>
  <c r="L26" i="2" s="1"/>
  <c r="L22" i="2" s="1"/>
  <c r="G48" i="2"/>
  <c r="G22" i="2" s="1"/>
  <c r="L19" i="2"/>
  <c r="L18" i="2" s="1"/>
  <c r="L16" i="2" s="1"/>
  <c r="K19" i="2"/>
  <c r="K18" i="2" s="1"/>
  <c r="L21" i="2"/>
  <c r="L20" i="2" s="1"/>
  <c r="K21" i="2"/>
  <c r="K20" i="2" s="1"/>
  <c r="J18" i="2"/>
  <c r="J16" i="2" s="1"/>
  <c r="J14" i="2" s="1"/>
  <c r="H18" i="2"/>
  <c r="H16" i="2" s="1"/>
  <c r="H14" i="2" s="1"/>
  <c r="F18" i="2"/>
  <c r="F16" i="2" s="1"/>
  <c r="F14" i="2" s="1"/>
  <c r="D18" i="2"/>
  <c r="D16" i="2" s="1"/>
  <c r="D14" i="2" s="1"/>
  <c r="I18" i="2"/>
  <c r="G18" i="2"/>
  <c r="G16" i="2" s="1"/>
  <c r="G14" i="2" s="1"/>
  <c r="E18" i="2"/>
  <c r="E16" i="2" s="1"/>
  <c r="E14" i="2" s="1"/>
  <c r="C18" i="2"/>
  <c r="C16" i="2" s="1"/>
  <c r="C14" i="2" s="1"/>
  <c r="K29" i="1"/>
  <c r="K24" i="1"/>
  <c r="D15" i="1"/>
  <c r="E15" i="1"/>
  <c r="F15" i="1"/>
  <c r="G15" i="1"/>
  <c r="H15" i="1"/>
  <c r="I15" i="1"/>
  <c r="J15" i="1"/>
  <c r="C15" i="1"/>
  <c r="L14" i="2" l="1"/>
  <c r="I16" i="2"/>
  <c r="I14" i="2" s="1"/>
  <c r="K16" i="2"/>
  <c r="K14" i="2" s="1"/>
  <c r="L15" i="1"/>
  <c r="K17" i="1"/>
  <c r="L17" i="1"/>
  <c r="L18" i="1"/>
  <c r="L19" i="1"/>
  <c r="L20" i="1"/>
  <c r="L12" i="1"/>
  <c r="L13" i="1"/>
  <c r="L14" i="1"/>
  <c r="L11" i="1"/>
  <c r="L10" i="1" l="1"/>
  <c r="L8" i="1" s="1"/>
  <c r="P10" i="1"/>
  <c r="K21" i="1" l="1"/>
  <c r="K20" i="1"/>
  <c r="K19" i="1"/>
  <c r="C10" i="1"/>
  <c r="C8" i="1" s="1"/>
  <c r="D10" i="1"/>
  <c r="D8" i="1" s="1"/>
  <c r="E10" i="1"/>
  <c r="E8" i="1" s="1"/>
  <c r="F10" i="1"/>
  <c r="F8" i="1" s="1"/>
  <c r="G10" i="1"/>
  <c r="G8" i="1" s="1"/>
  <c r="H10" i="1"/>
  <c r="H8" i="1" s="1"/>
  <c r="I10" i="1"/>
  <c r="I8" i="1" s="1"/>
  <c r="J10" i="1"/>
  <c r="J8" i="1" s="1"/>
  <c r="M10" i="1"/>
  <c r="M8" i="1" s="1"/>
  <c r="O10" i="1"/>
  <c r="K12" i="1"/>
  <c r="K13" i="1"/>
  <c r="K14" i="1"/>
  <c r="K15" i="1"/>
  <c r="K16" i="1"/>
  <c r="K18" i="1"/>
  <c r="K11" i="1"/>
  <c r="K10" i="1" l="1"/>
  <c r="K8" i="1" s="1"/>
  <c r="O52" i="2"/>
  <c r="P52" i="2"/>
</calcChain>
</file>

<file path=xl/sharedStrings.xml><?xml version="1.0" encoding="utf-8"?>
<sst xmlns="http://schemas.openxmlformats.org/spreadsheetml/2006/main" count="3412" uniqueCount="885">
  <si>
    <t>№ п/п</t>
  </si>
  <si>
    <t>Наименование подпрограммы, задачи подпрограммы, ВЦП (основного мероприятия) муниципальной программы</t>
  </si>
  <si>
    <t>Срок реализации</t>
  </si>
  <si>
    <t>Объем финансирования (тыс. рублей)</t>
  </si>
  <si>
    <t>В том числе за счет средств</t>
  </si>
  <si>
    <t>Участник/ участник мероприятия</t>
  </si>
  <si>
    <t>Показатели конечного результата ВЦП (основного мероприятия), показатели непосредственного результата мероприятий, входящих в состав основного мероприятия, по годам реализации</t>
  </si>
  <si>
    <t>федерального бюджета (по согласованию)</t>
  </si>
  <si>
    <t>областного бюджета (по согласованию)</t>
  </si>
  <si>
    <t>бюджета Томского района</t>
  </si>
  <si>
    <t>бюджетов сельских поселения (по согласованию)</t>
  </si>
  <si>
    <t>внебюджетных источников (по согласованию)</t>
  </si>
  <si>
    <t>наименование и единица измерения</t>
  </si>
  <si>
    <t>значения по годам реализации</t>
  </si>
  <si>
    <t>Подпрограмма 2</t>
  </si>
  <si>
    <t>1.</t>
  </si>
  <si>
    <t>Задача 1 подпрограммы 2. «Разработать проектно-сметную документацию и подготовить технико-экономическое обоснование на объекты инженерной инфраструктуры Томского района»</t>
  </si>
  <si>
    <t>1.1.</t>
  </si>
  <si>
    <t>ВЦП 1</t>
  </si>
  <si>
    <t>нет</t>
  </si>
  <si>
    <t>1.2.</t>
  </si>
  <si>
    <t>Основное мероприятие 1. «Разработать проектно-сметную документацию и подготовить технико-экономическое обоснование на объекты инженерной инфраструктуры Томского района», в том числе:</t>
  </si>
  <si>
    <t>всего</t>
  </si>
  <si>
    <t>–</t>
  </si>
  <si>
    <t>УЖКХ*</t>
  </si>
  <si>
    <t>Администрация Зоркальцевского сельского поселения</t>
  </si>
  <si>
    <t>Администрация Рабыловского сельского поселения</t>
  </si>
  <si>
    <t>Количество разработанной проектно-сметной документации, шт.</t>
  </si>
  <si>
    <t>Количество подготовленных технико-экономических обоснований, шт.</t>
  </si>
  <si>
    <t>Количество разработанной проектной документации, шт.</t>
  </si>
  <si>
    <t>2016 год</t>
  </si>
  <si>
    <t>2017 год</t>
  </si>
  <si>
    <t>2018 год</t>
  </si>
  <si>
    <t>2019 год</t>
  </si>
  <si>
    <t>1.2.1.</t>
  </si>
  <si>
    <t>мероприятие 1. «Разработка проектной документации по объекту «Строительство водозабора в п. Копылово Томского района Томской области»</t>
  </si>
  <si>
    <t>1.2.2.</t>
  </si>
  <si>
    <t>мероприятие 2. «Подготовка технико-экономического обоснования по объекту  «Строительство водозабора в п. Копылово Томского района Томской области»</t>
  </si>
  <si>
    <t>1.2.3.</t>
  </si>
  <si>
    <t>мероприятие 3. «Разработка проектно-сметной документации по объекту «Газоснабжение с. Моряковский Затон Томского района Томской области. III этап. Корректировка»</t>
  </si>
  <si>
    <t>1.2.4.</t>
  </si>
  <si>
    <t>мероприятие 4. «Разработка проектно-сметной документации по объекту «Проект зон санитарной охраны водозаборных скважин в п. Зональная Станция Томского района Томской области»</t>
  </si>
  <si>
    <t>1.2.5.</t>
  </si>
  <si>
    <t>мероприятие 5. «Разработка проектно-сметной документации по объекту «Строительство канализационного коллектора в с. Богашево Томского района Томской области»</t>
  </si>
  <si>
    <t>1.2.6.</t>
  </si>
  <si>
    <r>
      <t>мероприятие 6. «Разработка проектно-сметной документации по объекту «Строительство канализационных очистных сооружений мощностью 120 м</t>
    </r>
    <r>
      <rPr>
        <vertAlign val="superscript"/>
        <sz val="5"/>
        <color theme="1"/>
        <rFont val="Times New Roman"/>
        <family val="1"/>
        <charset val="204"/>
      </rPr>
      <t>3</t>
    </r>
    <r>
      <rPr>
        <sz val="5"/>
        <color theme="1"/>
        <rFont val="Times New Roman"/>
        <family val="1"/>
        <charset val="204"/>
      </rPr>
      <t>/сут. в д. Нелюбино Томского района Томской области»</t>
    </r>
  </si>
  <si>
    <t>1.2.7.</t>
  </si>
  <si>
    <t>мероприятие 7. «Разработка проектно-сметной документации по объекту «Реконструкция канализационных очистных сооружений в п. Мирный Томского района Томской области»</t>
  </si>
  <si>
    <t>1.2.8.</t>
  </si>
  <si>
    <t>мероприятие 8. «Строительство сетей водоснабжения до п. Зональная Станция и п. Аникино (ПСД)»</t>
  </si>
  <si>
    <t>1.2.9.</t>
  </si>
  <si>
    <t>мероприятие 9. «Разработка проектно-сметной документации по объекту «Реконструкция сетей теплоснабжения в с. Рыбалово Томского района Томской области»</t>
  </si>
  <si>
    <t>1.2.10.</t>
  </si>
  <si>
    <t>1.2.11.</t>
  </si>
  <si>
    <t>1.2.12.</t>
  </si>
  <si>
    <t>1.2.13.</t>
  </si>
  <si>
    <t>1.2.14.</t>
  </si>
  <si>
    <t>1.2.15.</t>
  </si>
  <si>
    <t>1.2.16.</t>
  </si>
  <si>
    <t>1.2.17.</t>
  </si>
  <si>
    <t>1.2.18.</t>
  </si>
  <si>
    <t>1.2.19.</t>
  </si>
  <si>
    <t>1.2.20.</t>
  </si>
  <si>
    <t>1.2.21.</t>
  </si>
  <si>
    <t>1.2.22.</t>
  </si>
  <si>
    <t>1.2.23.</t>
  </si>
  <si>
    <t>1.2.24.</t>
  </si>
  <si>
    <t>1.2.25.</t>
  </si>
  <si>
    <t>1.2.26.</t>
  </si>
  <si>
    <t>1.2.27.</t>
  </si>
  <si>
    <t>мероприятие 27. «Подготовка технико-экономического обоснования по объекту «Реконструкция  канализационных очистных сооружений в с. Рыбалово Томского района Томской области»</t>
  </si>
  <si>
    <t>Администрация Рыбаловского сельского поселения</t>
  </si>
  <si>
    <t>1.2.28.</t>
  </si>
  <si>
    <t>мероприятие 28. «Подготовка технико-экономического обоснования по объекту «Реконструкция канализационных очистных сооружений в п. Мирный Томского района Томской области»</t>
  </si>
  <si>
    <t>1.2.29.</t>
  </si>
  <si>
    <r>
      <t>мероприятие 29. «Подготовка технико-экономического обоснования по объекту «Строительство канализационных очистных сооружений мощностью 120 м</t>
    </r>
    <r>
      <rPr>
        <vertAlign val="superscript"/>
        <sz val="5"/>
        <color theme="1"/>
        <rFont val="Times New Roman"/>
        <family val="1"/>
        <charset val="204"/>
      </rPr>
      <t>3</t>
    </r>
    <r>
      <rPr>
        <sz val="5"/>
        <color theme="1"/>
        <rFont val="Times New Roman"/>
        <family val="1"/>
        <charset val="204"/>
      </rPr>
      <t>/сут. в д. Нелюбино Томского района Томской области»</t>
    </r>
  </si>
  <si>
    <t>1.2.30.</t>
  </si>
  <si>
    <t>мероприятие 30. «Подготовка технико-экономического обоснования по объекту «Строительство  канализационных очистных сооружений в с. Томское Томского района Томской области»</t>
  </si>
  <si>
    <t>1.2.31.</t>
  </si>
  <si>
    <t>мероприятие 31. «Корректировка проектно-сметной документации по объекту «Газоснабжение жилых зданий микрорайона «Новоспасский» с. Коларово Томского района Томской области» (корректировка сметной документации)»</t>
  </si>
  <si>
    <t>1.2.32.</t>
  </si>
  <si>
    <t>мероприятие 32. « Подготовка технико-экономического обоснования по объекту «Коттеджный поселок в мкр. «Снегири» п. Кайдаловка Зоркальцевского сельского поселения Томского района Томской области»</t>
  </si>
  <si>
    <t>2.</t>
  </si>
  <si>
    <t>Задача 2 подпрограммы 2. «Приобрести материалы на развитие инженерной инфраструктуры Томского района»</t>
  </si>
  <si>
    <t>2.1.</t>
  </si>
  <si>
    <t>2.2.</t>
  </si>
  <si>
    <t>Количество полиэтиленовых труб «Труба ПЭ ду110*6,6 SDR17», км</t>
  </si>
  <si>
    <t>Количество полиэтиленовых труб «Труба ПЭ ду63*3,8 SDR17», км</t>
  </si>
  <si>
    <t>Количество полиэтиленовых труб «Труба ПЭ ду160*10 SDR17», км</t>
  </si>
  <si>
    <t>Количество комплектов железобетонных материалов и изделий «Колодец ду1500мм», комплект</t>
  </si>
  <si>
    <t>Количество комплектов железобетонных материалов и изделий «Колодец ду2000мм», комплект</t>
  </si>
  <si>
    <t>Количество оцинкованных листов, шт.</t>
  </si>
  <si>
    <t>Количество кранов шаровых ду100, шт.</t>
  </si>
  <si>
    <t>Количество кранов шаровых ду50, шт.</t>
  </si>
  <si>
    <t>Количество затворов дисковых поворотных фланцевых ду100, шт.</t>
  </si>
  <si>
    <t>Количество затворов дисковых поворотных фланцевых ду50, шт.</t>
  </si>
  <si>
    <t>Количество стальных труб ду57мм, тонн</t>
  </si>
  <si>
    <t>Количество стальных труб ду76мм, тонн</t>
  </si>
  <si>
    <t>Количество стальных труб ду89мм, тонн</t>
  </si>
  <si>
    <t>Количество стальных труб ду108мм, тонн</t>
  </si>
  <si>
    <t>Количество стальных труб ду219мм, тонн</t>
  </si>
  <si>
    <t>Количество технической изоляции, рулонов</t>
  </si>
  <si>
    <r>
      <t>Количество профилированных листов, м</t>
    </r>
    <r>
      <rPr>
        <vertAlign val="superscript"/>
        <sz val="5"/>
        <color theme="1"/>
        <rFont val="Times New Roman"/>
        <family val="1"/>
        <charset val="204"/>
      </rPr>
      <t>2</t>
    </r>
  </si>
  <si>
    <t>Количество  железобетонных опор ЛЭП, шт.</t>
  </si>
  <si>
    <t>Количество зажимов для провода СИП, шт.</t>
  </si>
  <si>
    <t>Количество проводов СИП, м</t>
  </si>
  <si>
    <t>2.2.1.</t>
  </si>
  <si>
    <t>мероприятие 1. «Приобретение материалов на развитие инженерной инфраструктуры Томского района: поставка полиэтиленовых труб»</t>
  </si>
  <si>
    <t>Х</t>
  </si>
  <si>
    <t>2.2.2.</t>
  </si>
  <si>
    <t>мероприятие 2. «Приобретение материалов на развитие инженерной инфраструктуры Томского района: поставка железобетонных материалов и изделий»</t>
  </si>
  <si>
    <t>2.2.3.</t>
  </si>
  <si>
    <t>мероприятие 3. «Приобретение материалов на развитие инженерной инфраструктуры Томского района: поставка листов оцинкованных»</t>
  </si>
  <si>
    <t>2.2.4.</t>
  </si>
  <si>
    <t>мероприятие 4. «Приобретение материалов на развитие инженерной инфраструктуры Томского района: поставка запорной арматуры»</t>
  </si>
  <si>
    <t>2.2.5.</t>
  </si>
  <si>
    <t>мероприятие 5. «Приобретение материалов на развитие инженерной инфраструктуры Томского района: поставка стальных труб»</t>
  </si>
  <si>
    <t>2.2.6.</t>
  </si>
  <si>
    <t>мероприятие 6. «Приобретение материалов на развитие инженерной инфраструктуры Томского района: поставка технической изоляции»</t>
  </si>
  <si>
    <t>2.2.7.</t>
  </si>
  <si>
    <t>мероприятие 7. «Приобретение материалов на развитие инженерной инфраструктуры Томского района: поставка профилированного листа»</t>
  </si>
  <si>
    <t>2.2.8.</t>
  </si>
  <si>
    <t>мероприятие 8. «Приобретение материалов на развитие инженерной инфраструктуры Томского района: поставка железобетонных опор ЛЭП»</t>
  </si>
  <si>
    <t>2.2.9.</t>
  </si>
  <si>
    <t>мероприятие 9. «Приобретение материалов на развитие инженерной инфраструктуры Томского района: поставка зажимов для проводов СИП»</t>
  </si>
  <si>
    <t>2.2.10.</t>
  </si>
  <si>
    <t>мероприятие 10. «Приобретение материалов на развитие инженерной инфраструктуры Томского района: поставка проводов СИП»</t>
  </si>
  <si>
    <t>3.</t>
  </si>
  <si>
    <t>Задача 3 подпрограммы 2. «Произвести капитальный ремонт объектов коммунального хозяйства»</t>
  </si>
  <si>
    <t>3.1.</t>
  </si>
  <si>
    <t>3.2.</t>
  </si>
  <si>
    <t>Количество запущенного водоподготовительного оборудования, шт.</t>
  </si>
  <si>
    <t>Количество отремонтированных водопроводных сетей, пог.м.</t>
  </si>
  <si>
    <t>Количество отремонтированных водозаборных скважин, шт.</t>
  </si>
  <si>
    <t>Количество отремонтированных тепловых сетей, пог.м.</t>
  </si>
  <si>
    <t>Количество отремонтированных котельных, шт.</t>
  </si>
  <si>
    <t>Количество отремонтированных станций водоподготовки, шт.</t>
  </si>
  <si>
    <t>3.2.1.</t>
  </si>
  <si>
    <t>Мероприятие 1. «Проведение работ по наладке водоподготовительного оборудования на котельной в с. Межениновка Томского района Томской области»</t>
  </si>
  <si>
    <t>3.2.2.</t>
  </si>
  <si>
    <t>3.2.3.</t>
  </si>
  <si>
    <t>3.2.4.</t>
  </si>
  <si>
    <t>3.2.5.</t>
  </si>
  <si>
    <t>3.2.6.</t>
  </si>
  <si>
    <t>3.2.7.</t>
  </si>
  <si>
    <t>3.2.8.</t>
  </si>
  <si>
    <t>3.2.9.</t>
  </si>
  <si>
    <t>3.2.10.</t>
  </si>
  <si>
    <t>3.2.11.</t>
  </si>
  <si>
    <t>3.2.12.</t>
  </si>
  <si>
    <t>3.2.13.</t>
  </si>
  <si>
    <t>3.2.14.</t>
  </si>
  <si>
    <t>3.2.15.</t>
  </si>
  <si>
    <t>3.2.16.</t>
  </si>
  <si>
    <t>3.2.17.</t>
  </si>
  <si>
    <t>3.2.18.</t>
  </si>
  <si>
    <t>3.2.19.</t>
  </si>
  <si>
    <t>3.2.20.</t>
  </si>
  <si>
    <t>3.2.21.</t>
  </si>
  <si>
    <t>3.2.22.</t>
  </si>
  <si>
    <t>3.2.23.</t>
  </si>
  <si>
    <t>3.2.24.</t>
  </si>
  <si>
    <t>3.2.25.</t>
  </si>
  <si>
    <t>3.2.26.</t>
  </si>
  <si>
    <t>3.2.27.</t>
  </si>
  <si>
    <t>мероприятие 27. «Капитальный ремонт котельного оборудования газовой котельной в п. Мирный Томского района Томской области»</t>
  </si>
  <si>
    <t>3.2.28.</t>
  </si>
  <si>
    <t>3.2.29.</t>
  </si>
  <si>
    <t>3.2.30.</t>
  </si>
  <si>
    <t>3.2.31.</t>
  </si>
  <si>
    <t>мероприятие 31. «Капитальный ремонт водозаборной скважины в с. Томское Томского района Томской области»</t>
  </si>
  <si>
    <t>3.2.32.</t>
  </si>
  <si>
    <t>мероприятие 32. «Капитальный ремонт узла учёта газовой котельной в п. Аэропорт Томского района Томской области»</t>
  </si>
  <si>
    <t>3.2.33.</t>
  </si>
  <si>
    <t>мероприятие 33. «Капитальный ремонт станции водоподготовки (производительностью 15 куб. м/ч) в с. Межениновка Томского района Томской области»</t>
  </si>
  <si>
    <t>3.2.34.</t>
  </si>
  <si>
    <t>мероприятие 34. «Капитальный ремонт котельной в п. Зональная Станция Томского района Томской области»</t>
  </si>
  <si>
    <t>3.2.35.</t>
  </si>
  <si>
    <t>мероприятие 35. «Капитальный ремонт объектов теплоснабжения по адресу: Томская область, Томский район, с. Моряковский затон»</t>
  </si>
  <si>
    <t>3.2.36.</t>
  </si>
  <si>
    <t>мероприятие 36. «Капитальный ремонт котельной в д. Кисловка Томского района Томской области»</t>
  </si>
  <si>
    <t>3.2.37.</t>
  </si>
  <si>
    <t>мероприятие 37. «Капитальный ремонт теплотрассы в с. Рыбалово Томского района Томской области»</t>
  </si>
  <si>
    <t>3.2.38.</t>
  </si>
  <si>
    <t>мероприятие 38. «Капитальный ремонт водопроводных сетей в с.Лучаново Томского района Томской области»</t>
  </si>
  <si>
    <t>3.2.39.</t>
  </si>
  <si>
    <t>мероприятие 39. «Капитальный ремонт водозаборной скважины в д. Барабинка Томского района Томской области»</t>
  </si>
  <si>
    <t>4.</t>
  </si>
  <si>
    <t>Задача 4 подпрограммы 2. «Произвести реконструкцию объектов коммунального хозяйства»</t>
  </si>
  <si>
    <t>4.1.</t>
  </si>
  <si>
    <t>4.2.</t>
  </si>
  <si>
    <t>Основное мероприятие 1. «Произвести реконструкцию объектов коммунального хозяйства», в том числе:</t>
  </si>
  <si>
    <t>Протяжённость отреконструированных водопроводных сетей, км</t>
  </si>
  <si>
    <t>4.2.2.</t>
  </si>
  <si>
    <t>4.2.3.</t>
  </si>
  <si>
    <t>4.2.4.</t>
  </si>
  <si>
    <t>4.2.5.</t>
  </si>
  <si>
    <t>4.2.6.</t>
  </si>
  <si>
    <t>4.2.7.</t>
  </si>
  <si>
    <t>4.2.8.</t>
  </si>
  <si>
    <t>4.2.9.</t>
  </si>
  <si>
    <t>4.2.10.</t>
  </si>
  <si>
    <t>4.2.11.</t>
  </si>
  <si>
    <t>4.2.13.</t>
  </si>
  <si>
    <t>4.2.14.</t>
  </si>
  <si>
    <t>4.2.15.</t>
  </si>
  <si>
    <t>4.2.16.</t>
  </si>
  <si>
    <t>4.2.17.</t>
  </si>
  <si>
    <t>4.2.18.</t>
  </si>
  <si>
    <t>4.2.19.</t>
  </si>
  <si>
    <t>мероприятие 19. «Реконструкция водопроводных сетей по ул. Солнечной, ул. Зеленой, ул. Тихой, ул. Рабочей, ул. Светлой, ул. Совхозной, ул. Молодежной, ул. Строительной в п. Зональная станция Томского района Томской области»</t>
  </si>
  <si>
    <t>5.</t>
  </si>
  <si>
    <t>Задача 5 подпрограммы 2. «Произвести строительство объектов коммунального хозяйства»</t>
  </si>
  <si>
    <t>5.1.</t>
  </si>
  <si>
    <t>5.2.</t>
  </si>
  <si>
    <t>Количество построенных котельных, шт.</t>
  </si>
  <si>
    <t>5.2.1.</t>
  </si>
  <si>
    <t>6.</t>
  </si>
  <si>
    <t>Задача 6 подпрограммы 2. «Обследование технического, санитарно-эпидемиологического состояния объектов коммунального комплекса»</t>
  </si>
  <si>
    <t>6.1.</t>
  </si>
  <si>
    <t>6.2.</t>
  </si>
  <si>
    <t>Количество отчётов проведённого обследования, шт.</t>
  </si>
  <si>
    <t>6.2.1.</t>
  </si>
  <si>
    <t>мероприятие 1. «Обследование технического, санитарно-эпидемиологического состояния объекта коммунального комплекса «Поселок малоэтажной застройки «Серебряный бор» п. Кайдаловка Зоркальцевского сельского поселения Томского района Томской области</t>
  </si>
  <si>
    <t>6.2.2.</t>
  </si>
  <si>
    <t>мероприятие 2. «Обследование технического, санитарно-эпидемиологического состояния объекта коммунального комплекса «Коттеджный поселок в мкр. «Снегири» п. Кайдаловка Зоркальцевского сельского поселения Томского района Томской области»</t>
  </si>
  <si>
    <t>7.</t>
  </si>
  <si>
    <t>Задача 7  подпрограммы 2. «Разработка проекта зон санитарной охраны водозаборных скважин в населённых пунктах Томского района»</t>
  </si>
  <si>
    <t>7.1.</t>
  </si>
  <si>
    <t>7.2.</t>
  </si>
  <si>
    <t>Основное мероприятие 1. «Разработка проекта зон санитарной охраны водозаборных скважин в населённых пунктах Томского района», в том числе:</t>
  </si>
  <si>
    <t>Количество разработанных и согласованных проектов, шт.</t>
  </si>
  <si>
    <t>7.2.1.</t>
  </si>
  <si>
    <t>мероприятие 1. «Разработка проекта зон санитарной охраны водозаборных скважин в населённых пунктах Богашевского сельского поселения Томского района Томской области»</t>
  </si>
  <si>
    <t>7.2.2.</t>
  </si>
  <si>
    <t>мероприятие 2. «Разработка проекта зон санитарной охраны водозаборных скважин в населённых пунктах Воронинского сельского поселения Томского района Томской области»</t>
  </si>
  <si>
    <t>7.2.3.</t>
  </si>
  <si>
    <t>мероприятие 3. «Разработка проекта зон санитарной охраны водозаборных скважин в населённых пунктах Заречного сельского поселения Томского района Томской области»</t>
  </si>
  <si>
    <t>7.2.4.</t>
  </si>
  <si>
    <t>7.2.5.</t>
  </si>
  <si>
    <t>мероприятие 5. «Разработка проекта зон санитарной охраны водозаборных скважин в населённых пунктах Зоркальцевского сельского поселения Томского района Томской области»</t>
  </si>
  <si>
    <t>7.2.6.</t>
  </si>
  <si>
    <t>мероприятие 6. «Разработка проекта зон санитарной охраны водозаборных скважин в населённых пунктах Итатского сельского поселения Томского района Томской области»</t>
  </si>
  <si>
    <t>7.2.7.</t>
  </si>
  <si>
    <t>мероприятие 7. «Разработка проекта зон санитарной охраны водозаборных скважин в населённых пунктах Калтайского сельского поселения Томского района Томской области»</t>
  </si>
  <si>
    <t>7.2.10.</t>
  </si>
  <si>
    <t>мероприятие 10. «Разработка проекта зон санитарной охраны водозаборных скважин в населённых пунктах Малиновского сельского поселения Томского района Томской области»</t>
  </si>
  <si>
    <t>7.2.11.</t>
  </si>
  <si>
    <t>мероприятие 11. «Разработка проекта зон санитарной охраны водозаборных скважин в населённых пунктах Межениновского сельского поселения Томского района Томской области»</t>
  </si>
  <si>
    <t>7.2.14.</t>
  </si>
  <si>
    <t>мероприятие 14. «Разработка проекта зон санитарной охраны водозаборных скважин в населённых пунктах Наумовского сельского поселения Томского района Томской области»</t>
  </si>
  <si>
    <t>7.2.16.</t>
  </si>
  <si>
    <t>мероприятие 16. «Разработка проекта зон санитарной охраны водозаборных скважин в населённых пунктах Октябрьского сельского поселения Томского района Томской области»</t>
  </si>
  <si>
    <t>8.</t>
  </si>
  <si>
    <t>Задача 8 подпрограммы 2. «Организация получения государственной экспертизы и/или получения положительного заключения о достоверности сметной стоимости проектно-сметной документации и/или сметной документации, и/или получения отчёта о проверке правильности применения расценок стоимости проектно-изыскательских работ без проверки объёмов, по объектам финансируемых полностью и частично за счет средств федерального и/или областного бюджетов»</t>
  </si>
  <si>
    <t>8.1.</t>
  </si>
  <si>
    <t>8.2.</t>
  </si>
  <si>
    <t>Количество положительных заключений государственной экспертизы, шт.</t>
  </si>
  <si>
    <t>Количество положительных заключений о проверке достоверности определения сметной стоимости объектов капитального строительства, шт.</t>
  </si>
  <si>
    <t>8.2.3.</t>
  </si>
  <si>
    <t>мероприятие 3. «Выполнение работ по прохождению государственной экспертизы проектно-сметной документации по объекту «Строительство станции водоподготовки в с. Лучаново Томского района Томской области»</t>
  </si>
  <si>
    <t>8.2.5.</t>
  </si>
  <si>
    <t>мероприятие 5. «Выполнение работ по проведению экспертизы достоверности сметной стоимости по объекту «Строительство станции водоподготовки в с. Лучаново Томского района Томской области»</t>
  </si>
  <si>
    <t>8.2.7.</t>
  </si>
  <si>
    <t>мероприятие 7. «Выполнение работ по прохождению государственной экспертизы проектно-сметной документации по объекту «Реконструкция канализационных очистных сооружений в п. Мирный Томского района Томской области»</t>
  </si>
  <si>
    <t>8.2.8.</t>
  </si>
  <si>
    <t>мероприятие 8. «Выполнение работ по проведению экспертизы достоверности сметной стоимости по объекту «Реконструкция канализационных очистных сооружений в п. Мирный Томского района Томской области»</t>
  </si>
  <si>
    <t>8.2.41.</t>
  </si>
  <si>
    <t>мероприятие 41. «Выполнение работ по прохождению государственной экспертизы проектно-сметной документации по объекту « Газовая блочно-модульная котельная с. Томское Томского района»</t>
  </si>
  <si>
    <t>8.2.71.</t>
  </si>
  <si>
    <r>
      <t>мероприятие 71. «Выполнение работ по проведению экспертизы достоверности сметной стоимости по объекту «Капитальный ремонт котельной в с. Моряковский Затон Томского района Томской области</t>
    </r>
    <r>
      <rPr>
        <sz val="5"/>
        <color rgb="FF000000"/>
        <rFont val="Times New Roman"/>
        <family val="1"/>
        <charset val="204"/>
      </rPr>
      <t>»</t>
    </r>
  </si>
  <si>
    <t>8.2.78.</t>
  </si>
  <si>
    <t>мероприятие 78. «Выполнение работ по проведению экспертизы достоверности сметной стоимости по объекту «Газоснабжение д. Большое Протопопово, Малое Протопопово и п. Мирный Томского района Томской области. III очередь и Газоснабжение ул. Крутая в п. Мирный Томского района Томской области»</t>
  </si>
  <si>
    <t>8.2.79.</t>
  </si>
  <si>
    <t>мероприятие 79. «Выполнение работ по экспертизе проектной документации по объекту «Газоснабжение д. Большое Протопопово, Малое Протопопово и п. Мирный Томского района Томской области. III очередь и Газоснабжение ул. Крутая в п. Мирный Томского района Томской области»</t>
  </si>
  <si>
    <t>8.2.80.</t>
  </si>
  <si>
    <t>мероприятие 80. «Выполнение работ по проведению экспертизы достоверности сметной стоимости по объекту «Капитальный ремонт котельной в п. Зональная Станция Томского района Томской области»</t>
  </si>
  <si>
    <t>8.2.81.</t>
  </si>
  <si>
    <t>мероприятие 81. «Выполнение работ по экспертизе проектной документации по объекту «Строительство подводящих инженерных сетей и сооружений (блочно-модульная газовая котельная мощностью 7 МВт в с. Моряковский Затон, ул. Советская, 1г)»</t>
  </si>
  <si>
    <t>8.2.82.</t>
  </si>
  <si>
    <t>мероприятие 82. «Выполнение работ по проведению экспертизы достоверности сметной стоимости по объекту « Строительство подводящих инженерных сетей и сооружений (блочно-модульная газовая котельная мощностью 7 МВт в с. Моряковский Затон, ул. Советская, 1г)»</t>
  </si>
  <si>
    <t>8.2.83.</t>
  </si>
  <si>
    <t>мероприятие 83. «Выполнение работ по экспертизе проектной документации по объекту «Комплексная компактная застройка МКР «Мирный» Мирненского сельского поселения Томского района Томской области. Инженерная инфраструктура. Корректировка. Газификация. 4 этап»</t>
  </si>
  <si>
    <t>8.2.84.</t>
  </si>
  <si>
    <t>мероприятие 84. «Выполнение работ по проведению экспертизы достоверности сметной стоимости по объекту « Комплексная компактная застройка МКР «Мирный» Мирненского сельского поселения Томского района Томской области. Инженерная инфраструктура. Корректировка. Газификация. 4 этап»</t>
  </si>
  <si>
    <t>8.2.85.</t>
  </si>
  <si>
    <t>мероприятие 85. «Выполнение работ по проведению экспертизы достоверности сметной стоимости по объекту «Капитальный ремонт тепловых сетей в п. Аэропорт Томского района Томской области»</t>
  </si>
  <si>
    <t>9.</t>
  </si>
  <si>
    <t>Задача 9 подпрограммы 2. «Провести техническое освидетельствование строительных конструкций, техническое обследование дымовых труб, строительных конструкций зданий, резервуаров котельного оборудования, экспертизу промышленной безопасности котельных»</t>
  </si>
  <si>
    <t>9.1.</t>
  </si>
  <si>
    <t>9.2.</t>
  </si>
  <si>
    <t>Количество полученных заключений по результатам технического обследования строительных конструкций здания котельной, шт.</t>
  </si>
  <si>
    <t>Количество полученных заключений по результатам технического обследования дымовых труб котельной, шт.</t>
  </si>
  <si>
    <t>Количество полученных заключений по результатам технического обследования резервуаров котельного оборудования, шт.</t>
  </si>
  <si>
    <t>Количество полученных заключений по результатам технического освидетельствования строительных конструкций, шт.</t>
  </si>
  <si>
    <t>9.2.2.</t>
  </si>
  <si>
    <t>мероприятие 2. «Выполнение работ по техническому освидетельствованию строительных конструкций, техническому обследованию резервуаров котельного оборудования, дымовых труб, строительных конструкций зданий котельных на территории Воронинского сельского поселения»</t>
  </si>
  <si>
    <t>9.2.3.</t>
  </si>
  <si>
    <t>мероприятие 3. «Выполнение работ по техническому освидетельствованию строительных конструкций, техническому обследованию резервуаров котельного оборудования, дымовых труб, строительных конструкций зданий котельных на территории Заречного сельского поселения»</t>
  </si>
  <si>
    <t>9.2.4.</t>
  </si>
  <si>
    <t>мероприятие 4. «Выполнение работ по техническому освидетельствованию строительных конструкций, техническому обследованию резервуаров котельного оборудования, дымовых труб, строительных конструкций зданий котельных на территории Зональненского сельского поселения»</t>
  </si>
  <si>
    <t>9.2.8.</t>
  </si>
  <si>
    <t>мероприятие 8. «Выполнение работ по техническому освидетельствованию строительных конструкций, техническому обследованию резервуаров котельного оборудования, дымовых труб, строительных конструкций зданий котельных на территории Мирненского сельского поселения»</t>
  </si>
  <si>
    <t>9.2.9.</t>
  </si>
  <si>
    <t>мероприятие 9. «Выполнение работ по техническому освидетельствованию строительных конструкций, техническому обследованию резервуаров котельного оборудования, дымовых труб, строительных конструкций зданий котельных на территории Копыловского сельского поселения»</t>
  </si>
  <si>
    <t>9.2.11.</t>
  </si>
  <si>
    <t>мероприятие 11. «Выполнение работ по техническому освидетельствованию строительных конструкций, техническому обследованию резервуаров котельного оборудования, дымовых труб, строительных конструкций зданий котельных на территории Моряковского сельского поселения»</t>
  </si>
  <si>
    <t>9.2.12.</t>
  </si>
  <si>
    <t>мероприятие 12. «Выполнение работ по техническому освидетельствованию строительных конструкций, техническому обследованию резервуаров котельного оборудования, дымовых труб, строительных конструкций зданий котельных на территории Рыбаловского сельского поселения»</t>
  </si>
  <si>
    <t>9.2.15.</t>
  </si>
  <si>
    <t>мероприятие 15. «Выполнение работ по техническому освидетельствованию строительных конструкций, техническому обследованию резервуаров котельного оборудования, дымовых труб, строительных конструкций зданий котельных на территории Новорождественского сельского поселения»</t>
  </si>
  <si>
    <t>9.2.16.</t>
  </si>
  <si>
    <t>мероприятие 16. «Выполнение работ по техническому освидетельствованию строительных конструкций, техническому обследованию резервуаров котельного оборудования, дымовых труб, строительных конструкций зданий котельных на территории Турунтаевского сельского поселения»</t>
  </si>
  <si>
    <t>9.2.17.</t>
  </si>
  <si>
    <t>мероприятие 17. «Выполнение работ по техническому освидетельствованию строительных конструкций, техническому обследованию резервуаров котельного оборудования, дымовых труб, строительных конструкций зданий котельных на территории Зоркальцевского сельского поселения»</t>
  </si>
  <si>
    <t>Задача 10 подпрограммы 2. «Компенсация местным бюджетам расходов по организации теплоснабжения теплоснабжающими организациями, использующими в качестве топлива нефть или мазут»</t>
  </si>
  <si>
    <t>10.1.</t>
  </si>
  <si>
    <t>10.2.</t>
  </si>
  <si>
    <t>Воронинское сельское поселение</t>
  </si>
  <si>
    <t>Количество теплоснабжающих организаций, использующих в качестве топлива нефть или мазут, шт.</t>
  </si>
  <si>
    <t>10.2.1.</t>
  </si>
  <si>
    <t>мероприятие 1. «Компенсация расходов по организации теплоснабжения на территории Воронинского сельского поселения теплоснабжающими организациями, использующими в качестве топлива нефть или мазут»</t>
  </si>
  <si>
    <r>
      <t>Задача 11 подпрограммы 2. «</t>
    </r>
    <r>
      <rPr>
        <sz val="5"/>
        <color rgb="FF000000"/>
        <rFont val="Times New Roman"/>
        <family val="1"/>
        <charset val="204"/>
      </rPr>
      <t>Приведение в нормативное состояние качества воды в населенных пунктах на территории муниципального образования «Томский район</t>
    </r>
    <r>
      <rPr>
        <sz val="5"/>
        <color theme="1"/>
        <rFont val="Times New Roman"/>
        <family val="1"/>
        <charset val="204"/>
      </rPr>
      <t>»</t>
    </r>
  </si>
  <si>
    <t>11.1.</t>
  </si>
  <si>
    <t>11.2.</t>
  </si>
  <si>
    <t>Количество поставленных и смонтированных фильтров, шт.</t>
  </si>
  <si>
    <t>Количество поставленных и смонтированных павильонов, шт.</t>
  </si>
  <si>
    <t>11.2.1.</t>
  </si>
  <si>
    <t>мероприятие 1. «Поставка и монтаж фильтров безреагентного обезжелезивания воды и комплектующего к ним оборудования для нужд муниципального образования «Богашевское сельское поселения»</t>
  </si>
  <si>
    <t>11.2.2.</t>
  </si>
  <si>
    <t>мероприятие 2. «Поставка и монтаж фильтров безреагентного обезжелезивания воды и комплектующего к ним оборудования для нужд муниципального образования «Воронинское сельское поселения»</t>
  </si>
  <si>
    <t>11.2.3.</t>
  </si>
  <si>
    <t>мероприятие 3. «Поставка и монтаж фильтров безреагентного обезжелезивания воды и комплектующего к ним оборудования для нужд муниципального образования «Заречное сельское поселения»</t>
  </si>
  <si>
    <t>11.2.4.</t>
  </si>
  <si>
    <t>мероприятие 4. «Поставка и монтаж фильтров безреагентного обезжелезивания воды и комплектующего к ним оборудования для нужд муниципального образования «Зоркальцевское сельское поселения»</t>
  </si>
  <si>
    <t>11.2.5.</t>
  </si>
  <si>
    <t>мероприятие 5. «Поставка и монтаж фильтров безреагентного обезжелезивания воды и комплектующего к ним оборудования для нужд муниципального образования «Калтайское сельское поселения»</t>
  </si>
  <si>
    <t>11.2.6.</t>
  </si>
  <si>
    <t>мероприятие 6. «Поставка и монтаж фильтров безреагентного обезжелезивания воды и комплектующего к ним оборудования для нужд муниципального образования «Корниловское сельское поселения»</t>
  </si>
  <si>
    <t>11.2.7.</t>
  </si>
  <si>
    <t>мероприятие 7. «Поставка и монтаж фильтров безреагентного обезжелезивания воды и комплектующего к ним оборудования для нужд муниципального образования «Малиновское сельское поселения»</t>
  </si>
  <si>
    <t>11.2.8.</t>
  </si>
  <si>
    <t>мероприятие 8. «Поставка и монтаж фильтров безреагентного обезжелезивания воды и комплектующего к ним оборудования для нужд муниципального образования «Межениновское  сельское поселения»</t>
  </si>
  <si>
    <t>11.2.9.</t>
  </si>
  <si>
    <t>мероприятие 9. «Поставка и монтаж фильтров безреагентного обезжелезивания воды и комплектующего к ним оборудования для нужд муниципального образования «Мирненское сельское поселения»</t>
  </si>
  <si>
    <t>11.2.10.</t>
  </si>
  <si>
    <t>мероприятие 10. «Поставка и монтаж фильтров безреагентного обезжелезивания воды и комплектующего к ним оборудования для нужд муниципального образования «Наумовское сельское поселения»</t>
  </si>
  <si>
    <t>11.2.11.</t>
  </si>
  <si>
    <t>мероприятие 11. «Поставка и монтаж фильтров безреагентного обезжелезивания воды и комплектующего к ним оборудования для нужд муниципального образования «Новорождественское сельское поселения»</t>
  </si>
  <si>
    <t>11.2.12.</t>
  </si>
  <si>
    <t>мероприятие 12. «Поставка и монтаж фильтров безреагентного обезжелезивания воды и комплектующего к ним оборудования для нужд муниципального образования «Рыбаловское сельское поселения»</t>
  </si>
  <si>
    <t>11.2.13.</t>
  </si>
  <si>
    <t>мероприятие 13. «Поставка и монтаж фильтров безреагентного обезжелезивания воды и комплектующего к ним оборудования для нужд муниципального образования «Спасское сельское поселения»</t>
  </si>
  <si>
    <t>11.2.14.</t>
  </si>
  <si>
    <t>мероприятие 14. «Поставка и монтаж фильтров безреагентного обезжелезивания воды и комплектующего к ним оборудования для нужд муниципального образования «Турунтаевское сельское поселения»</t>
  </si>
  <si>
    <t>11.2.15.</t>
  </si>
  <si>
    <t>мероприятие 15. «Поставка и монтаж павильонов для водозаборных скважин и фильтров безреагентного обезжелезивания воды для нужд муниципального образования «Богашевское сельское поселение»</t>
  </si>
  <si>
    <t>11.2..16.</t>
  </si>
  <si>
    <t>мероприятие 16. «Поставка и монтаж павильонов для водозаборных скважин и фильтров безреагентного обезжелезивания воды для нужд муниципального образования «Воронинское сельское поселение»</t>
  </si>
  <si>
    <t>11.2.17.</t>
  </si>
  <si>
    <t>мероприятие 17. «Поставка и монтаж павильонов для водозаборных скважин и фильтров безреагентного обезжелезивания воды для нужд муниципального образования «Заречное сельское поселение»</t>
  </si>
  <si>
    <t>11.2.18.</t>
  </si>
  <si>
    <t>мероприятие 18. «Поставка и монтаж павильонов для водозаборных скважин и фильтров безреагентного обезжелезивания воды для нужд муниципального образования «Зоркальцевское сельское поселение»</t>
  </si>
  <si>
    <t>11.2.19.</t>
  </si>
  <si>
    <t>мероприятие 19. «Поставка и монтаж павильонов для водозаборных скважин и фильтров безреагентного обезжелезивания воды для нужд муниципального образования «Калтайское сельское поселение»</t>
  </si>
  <si>
    <t>11.2.20.</t>
  </si>
  <si>
    <t>мероприятие 20. «Поставка и монтаж павильонов для водозаборных скважин и фильтров безреагентного обезжелезивания воды для нужд муниципального образования «Корниловское сельское поселение»</t>
  </si>
  <si>
    <t>11.2.21.</t>
  </si>
  <si>
    <t>мероприятие 21. «Поставка и монтаж павильонов для водозаборных скважин и фильтров безреагентного обезжелезивания воды для нужд муниципального образования «Малиновское сельское поселение»</t>
  </si>
  <si>
    <t>11.2.22.</t>
  </si>
  <si>
    <t>мероприятие 22. «Поставка и монтаж павильонов для водозаборных скважин и фильтров безреагентного обезжелезивания воды для нужд муниципального образования «Межениновское сельское поселение»</t>
  </si>
  <si>
    <t>11.2.23.</t>
  </si>
  <si>
    <t>мероприятие 23. «Поставка и монтаж павильонов для водозаборных скважин и фильтров безреагентного обезжелезивания воды для нужд муниципального образования «Новорождественское сельское поселение»</t>
  </si>
  <si>
    <t>11.2.24.</t>
  </si>
  <si>
    <t>мероприятие 24. «Поставка и монтаж павильонов для водозаборных скважин и фильтров безреагентного обезжелезивания воды для нужд муниципального образования «Рыбаловское сельское поселение»</t>
  </si>
  <si>
    <t>11.2.25.</t>
  </si>
  <si>
    <t>мероприятие 25. «Поставка и монтаж павильонов для водозаборных скважин и фильтров безреагентного обезжелезивания воды для нужд муниципального образования «Спасское сельское поселение»</t>
  </si>
  <si>
    <t>11.2.26.</t>
  </si>
  <si>
    <t>мероприятие 26. «Поставка и монтаж павильонов для водозаборных скважин и фильтров безреагентного обезжелезивания воды для нужд муниципального образования «Турунтаевское сельское поселение» (с. Новоархангельское, д. Халдеево)»</t>
  </si>
  <si>
    <t>11.2.27.</t>
  </si>
  <si>
    <t>мероприятие 27. «Поставка и монтаж павильонов для водозаборных скважин и фильтров безреагентного обезжелезивания воды для нужд муниципального образования «Турунтаевское сельское поселение» (с. Турунтаево, д. Перовка)»</t>
  </si>
  <si>
    <t>11.2.28.</t>
  </si>
  <si>
    <t>мероприятие 28. «Поставка и монтаж павильонов для водозаборных скважин и фильтров безреагентного обезжелезивания воды для нужд муниципального образования «Турунтаевское сельское поселение» (с. Турунтаево, д. Подломск)»</t>
  </si>
  <si>
    <t>Задача 12 подпрограммы 2. «Приобретение в муниципальную собственность объектов коммунального хозяйства на территории Томского района»</t>
  </si>
  <si>
    <t>12.1.</t>
  </si>
  <si>
    <t>12.2.</t>
  </si>
  <si>
    <t>Количество приобретённых объектов в муниципальную собственность, усл. ед.</t>
  </si>
  <si>
    <t>12.2.1.</t>
  </si>
  <si>
    <t>мероприятие 1. «Приобретение объекта «Наружные сети хозяйственно-бытовой канализации в пос. Зональная Станция»</t>
  </si>
  <si>
    <t>12.2.2.</t>
  </si>
  <si>
    <t>мероприятие 2. «Приобретение объекта «Наружные сети хозяйственно-питьевого противопожарного водопровода в пос. Зональная Станция»</t>
  </si>
  <si>
    <t>12.2.3.</t>
  </si>
  <si>
    <r>
      <t xml:space="preserve">мероприятие 3. «Приобретение и монтаж </t>
    </r>
    <r>
      <rPr>
        <sz val="5"/>
        <rFont val="Times New Roman"/>
        <family val="1"/>
        <charset val="204"/>
      </rPr>
      <t>пеллетной</t>
    </r>
    <r>
      <rPr>
        <sz val="5"/>
        <color theme="1"/>
        <rFont val="Times New Roman"/>
        <family val="1"/>
        <charset val="204"/>
      </rPr>
      <t xml:space="preserve"> котельной в с. </t>
    </r>
    <r>
      <rPr>
        <sz val="5"/>
        <rFont val="Times New Roman"/>
        <family val="1"/>
        <charset val="204"/>
      </rPr>
      <t>Семилужки</t>
    </r>
    <r>
      <rPr>
        <sz val="5"/>
        <color theme="1"/>
        <rFont val="Times New Roman"/>
        <family val="1"/>
        <charset val="204"/>
      </rPr>
      <t xml:space="preserve"> Томского района»</t>
    </r>
  </si>
  <si>
    <t>12.2.4.</t>
  </si>
  <si>
    <r>
      <t xml:space="preserve">мероприятие 4. «Приобретение и монтаж </t>
    </r>
    <r>
      <rPr>
        <sz val="5"/>
        <rFont val="Times New Roman"/>
        <family val="1"/>
        <charset val="204"/>
      </rPr>
      <t>пеллетной</t>
    </r>
    <r>
      <rPr>
        <sz val="5"/>
        <color theme="1"/>
        <rFont val="Times New Roman"/>
        <family val="1"/>
        <charset val="204"/>
      </rPr>
      <t xml:space="preserve"> котельной в с. Малиновка Томского района»</t>
    </r>
  </si>
  <si>
    <t>Задача 13 подпрограммы 2. «Подготовка документации по планировке и межеванию территорий населённых пунктов муниципального образования «Томский район»</t>
  </si>
  <si>
    <t>13.1.</t>
  </si>
  <si>
    <t>13.2.</t>
  </si>
  <si>
    <t>Количество документаций по планировке и межеванию населённых пунктов, шт.</t>
  </si>
  <si>
    <t>13.2.1.</t>
  </si>
  <si>
    <t>мероприятие 1. «Подготовка документации по планировке и межеванию территории населённого пункта п. Зональная Станция Зональненского сельского поселения»</t>
  </si>
  <si>
    <t>мероприятие 2. « Подготовка документации по планировке и межеванию территории населённого пункта п. Мирный Мирненского сельского поселения»</t>
  </si>
  <si>
    <t>Итого по подпрограмме 2</t>
  </si>
  <si>
    <t>X</t>
  </si>
  <si>
    <t>Наименование муниципальной программы, подпрограммы, основного мероприятия, ведомственной целевой программы</t>
  </si>
  <si>
    <t>План</t>
  </si>
  <si>
    <t>Факт</t>
  </si>
  <si>
    <t>Федеральный бюджет, тыс. руб.</t>
  </si>
  <si>
    <t>Областной бюджет, тыс. руб.</t>
  </si>
  <si>
    <t>Подпрограмма 3</t>
  </si>
  <si>
    <t>Задача 1 подпрограммы 3. «Улучшение жилищных условий граждан, проживающих в сельской местности, в том числе молодых семей и молодых специалистов»</t>
  </si>
  <si>
    <t>Управление по социально-экономическому развитию села</t>
  </si>
  <si>
    <t>Количество граждан, проживающих в сельской местности, улучшивших жилищные условия, семей</t>
  </si>
  <si>
    <t>Количество молодых семей и молодых специалистов, обеспеченных доступным жильём, семей</t>
  </si>
  <si>
    <t>мероприятие 1. «Улучшение жилищных условий граждан, проживающих в сельской местности»</t>
  </si>
  <si>
    <t>мероприятие 2. «Улучшение жилищных условий молодых семей и молодых специалистов»</t>
  </si>
  <si>
    <t>Задача 2 подпрограммы 3. «Развитие сети дошкольных и общеобразовательных организаций в сельской местности»</t>
  </si>
  <si>
    <t>Управление образования Администрации Томского района</t>
  </si>
  <si>
    <t>Количество созданных учебных мест, мест</t>
  </si>
  <si>
    <t>Мероприятие 2. «Проектирование зданий для размещения общеобразовательных организаций. (Здание общеобразовательной организации МБОУ «Корниловская СОШ)» на 400 мест (ПСД)»</t>
  </si>
  <si>
    <t>Задача 3 подпрограммы 3. «Развитие сети объектов физической культуры и спорта в сельской местности»</t>
  </si>
  <si>
    <t>Администрация Богашевского сельского поселения</t>
  </si>
  <si>
    <t>Задача 4 подпрограммы 3. «Развитие сети учреждений культурно-досугового типа в сельской местности»</t>
  </si>
  <si>
    <t>Администрация Корниловского сельского поселения</t>
  </si>
  <si>
    <t>Задача 5 подпрограммы 3. «Развитие газификации в сельской местности»</t>
  </si>
  <si>
    <t>Численность населения, обеспеченного сетевым газом, чел.</t>
  </si>
  <si>
    <t>Протяжённость введённых сетей газоснабжения, км</t>
  </si>
  <si>
    <t>мероприятие 1. «Газоснабжение жилых зданий микрорайона «Новоспасский» с. Коларово Томского района Томской области»</t>
  </si>
  <si>
    <t>Задача 6 подпрограммы 3. «Развитие водоснабжения в сельской местности»</t>
  </si>
  <si>
    <t>Основное мероприятие 1. «Развитие водоснабжения в сельской местности»</t>
  </si>
  <si>
    <t>Администрация Моряковского сельского поселения</t>
  </si>
  <si>
    <t>Протяжённость построенных сетей водоснабжения, км</t>
  </si>
  <si>
    <t>Численность населения, обеспеченного питьевой водой, человек</t>
  </si>
  <si>
    <t>Протяжённость отреконструированных сетей водоснабжения, км</t>
  </si>
  <si>
    <t>мероприятие 1. «Система водоснабжения микрорайона Новоспасский с. Коларово Томского района Томской области»</t>
  </si>
  <si>
    <t>6.2.3.</t>
  </si>
  <si>
    <t>Задача 7 подпрограммы 3. «Реализация проектов комплексного обустройства площадок под компактную жилищную застройку в сельской местности»</t>
  </si>
  <si>
    <t>Задача 8 подпрограммы 3. «Реализация мероприятий по грантовой поддержке местных инициатив (в том числе создание и совершенствование инфраструктуры сельского туризма)»</t>
  </si>
  <si>
    <t>Задача 9 подпрограммы 3. «Развитие улично-дорожной сети в сельской местности»</t>
  </si>
  <si>
    <t>Итого по подпрограмме 3</t>
  </si>
  <si>
    <t>средства фонда реформирования ЖКХ</t>
  </si>
  <si>
    <t>Подпрограмма 4</t>
  </si>
  <si>
    <t>Задача 1 подпрограммы 4. «Содержание и ремонт автомобильных дорог вне границ населённых пунктов в границах муниципального района»</t>
  </si>
  <si>
    <t>Администрация Межениновского сельского поселения</t>
  </si>
  <si>
    <t>Администрация Зональненского сельского поселения</t>
  </si>
  <si>
    <t>Администрация Новорождественского сельского поселения</t>
  </si>
  <si>
    <t>Протяжённость автомобильных дорог, соответствующих нормативным требованиям, км</t>
  </si>
  <si>
    <t>мероприятие 1. «Содержание автомобильных дорог вне границ населённых пунктов в границах муниципального района «Подъезд от с. Итатка до с. Томское»</t>
  </si>
  <si>
    <t>мероприятие 2. «Содержание автомобильных дорог вне границ населённых пунктов в границах муниципального района «Подъезд от д.Лоскутово к д.Магадаево»</t>
  </si>
  <si>
    <t>мероприятие 3. «Содержание автомобильных дорог вне границ населённых пунктов в границах муниципального района «с.Богашево – д.Плотниково – ж.р. Петухово»</t>
  </si>
  <si>
    <t>мероприятие 4. «Содержание автомобильных дорог вне границ населённых пунктов в границах муниципального района «с.Богашево-ж.р. Каштак»</t>
  </si>
  <si>
    <t>мероприятие 5. «Содержание автомобильных дорог вне границ населённых пунктов в границах муниципального района «д.Белоусово – д.Овражное»</t>
  </si>
  <si>
    <t>мероприятие 6. «Содержание автомобильных дорог вне границ населённых пунктов в границах муниципального района «с.Петухово – д.Сухарево»</t>
  </si>
  <si>
    <t>мероприятие 7. «Содержание автомобильных дорог вне границ населённых пунктов в границах муниципального района «ж.р. 26 км – п.Басандайка»</t>
  </si>
  <si>
    <t>мероприятие 8. «Содержание автомобильных дорог вне границ населённых пунктов в границах муниципального района  «с.Межениновка-п.Смена»</t>
  </si>
  <si>
    <t>мероприятие 9. «Содержание автомобильных дорог вне границ населённых пунктов в границах муниципального района «с.Межениновка-п.Заречный»</t>
  </si>
  <si>
    <t>мероприятие 10. «Содержание автомобильных дорог вне границ населённых пунктов в границах муниципального района «Подъезд от а/дороги г.Томск–с.Моряковский Затон до с.Половинка»</t>
  </si>
  <si>
    <t>мероприятие 11. «Содержание автомобильных дорог вне границ населённых пунктов в границах муниципального района «Подъезд от а/дороги с.Моряковский Затон – с.Половинка до д.Козюлино»</t>
  </si>
  <si>
    <t>мероприятие 12. «Содержание автомобильных дорог вне границ населённых пунктов в границах муниципального района «Автодорога от с.Половинка - до п.Поздняково»</t>
  </si>
  <si>
    <t>мероприятие 13. «Содержание автомобильных дорог вне границ населённых пунктов в границах муниципального района «Подъезд от автодороги Томск -Предтеченск к д.Позднеево»</t>
  </si>
  <si>
    <t>мероприятие 14. «Содержание автомобильных дорог вне границ населённых пунктов в границах муниципального района «Подъезд от а/дороги с.Малиновка-Леспромхоз к д.Москали»</t>
  </si>
  <si>
    <t>мероприятие 15. «Содержание автомобильных дорог вне границ населённых пунктов в границах муниципального района «Подъезд от п.Молодежный - к п.Заречный»</t>
  </si>
  <si>
    <t>мероприятие 16. «Содержание автомобильных дорог вне границ населённых пунктов в границах муниципального района «Подъезд от а/дороги г.Томск – с.Итатка к д.Ольговка»</t>
  </si>
  <si>
    <t>мероприятие 17. «Содержание автомобильных дорог вне границ населённых пунктов в границах муниципального района «Подъезд к с.Сухоречье от а/дороги г.Томск-г.Мариинск к Карьеру»</t>
  </si>
  <si>
    <t>мероприятие 18. «Содержание автомобильных дорог вне границ населённых пунктов в границах муниципального района «Подъезд от а/дороги г.Томск-г.Мариинск к Карьеру»</t>
  </si>
  <si>
    <t>мероприятие 19. «Содержание автомобильных дорог вне границ населённых пунктов в границах муниципального района «Подъезд от а/дороги г.Томск –с.Мельниково к д.Кудринский участок»</t>
  </si>
  <si>
    <t>мероприятие 20. «Содержание автомобильных дорог вне границ населённых пунктов в границах муниципального района «Подъезд от с.Зоркальцево к д.Березкино»</t>
  </si>
  <si>
    <t>мероприятие 21. «Содержание автомобильных дорог вне границ населённых пунктов в границах муниципального района «Подъезд от а/дороги г.Томск-с.Мельниково к д.Нелюбино»</t>
  </si>
  <si>
    <t>мероприятие 22. «Содержание автомобильных дорог вне границ населённых пунктов в границах муниципального района «Подъезд от г.Томска к д.Петрово»</t>
  </si>
  <si>
    <t>мероприятие 23. «Содержание автомобильных дорог вне границ населённых пунктов в границах муниципального района «Подъезд от д.Петрово к д.Борики»</t>
  </si>
  <si>
    <t>мероприятие 24. «Содержание автомобильных дорог вне границ населённых пунктов в границах муниципального района «Подъезд от а/дороги г.Томск-с.Мельниково к п.86-й квартал»</t>
  </si>
  <si>
    <t>мероприятие 25. «Содержание автомобильных дорог вне границ населённых пунктов в границах муниципального района «Подъезд к д.Поросино от с.Зоркальцево»</t>
  </si>
  <si>
    <t>мероприятие 26. «Содержание автомобильных дорог вне границ населённых пунктов в границах муниципального района «Подъезд от а/дороги г.Томск-п.Самусь к с.Петропавловка»</t>
  </si>
  <si>
    <t>мероприятие 27. «Содержание автомобильных дорог вне границ населённых пунктов в границах муниципального района  «Подъезд от а/дороги г.Томск –с.Наумовка к д.Георгиевка»</t>
  </si>
  <si>
    <t>мероприятие 28. «Содержание автомобильных дорог вне границ населённых пунктов в границах муниципального района «Подъезд от а/дороги к г.Томск –г.Новосибирск к д.Березовая Речка»</t>
  </si>
  <si>
    <t>мероприятие 29. «Содержание автомобильных дорог вне границ населённых пунктов в границах муниципального района «Подъезд от а/дороги с.Курлек - д.Березовая Речка к д.Госконюшня (с 13-го км от с.Курлек)»</t>
  </si>
  <si>
    <t>мероприятие 30. «Содержание автомобильных дорог вне границ населённых пунктов в границах муниципального района «Подъезд от а/дороги к г.Томск –с.Итатка к д.Конинино»</t>
  </si>
  <si>
    <t>мероприятие 31. «Содержание автомобильных дорог вне границ населённых пунктов в границах муниципального района «Подъезд от а/дороги г.Томск –с.Итатка к д.Постниково»</t>
  </si>
  <si>
    <t>мероприятие 32. «Содержание автомобильных дорог вне границ населённых пунктов в границах муниципального района «д.Перовка – д.Горьковка»</t>
  </si>
  <si>
    <t>1.2.33.</t>
  </si>
  <si>
    <t>мероприятие 33. «Содержание автомобильных дорог вне границ населённых пунктов в границах муниципального района «Подъезд от а/дороги г.Томск-г.Мариинск к д.Спасо-Яйское (с.Турунтаево – д.Спасо-Яйское)»</t>
  </si>
  <si>
    <t>1.2.34.</t>
  </si>
  <si>
    <t>мероприятие 34. «Содержание автомобильных дорог вне границ населённых пунктов в границах муниципального района «А/дорога от д.Кисловка до д.Головина»</t>
  </si>
  <si>
    <t>1.2.35.</t>
  </si>
  <si>
    <t>мероприятие 35. «Содержание автомобильных дорог вне границ населённых пунктов в границах муниципального района «А/дорога от с.Кафтанчиково до д.Барабинка»</t>
  </si>
  <si>
    <t>1.2.36.</t>
  </si>
  <si>
    <t>мероприятие 36. «Содержание автомобильных дорог вне границ населённых пунктов в границах муниципального района «Подъезд от а/дороги г.Томск-с.Межениновка к п.Трубачево»</t>
  </si>
  <si>
    <t>1.2.37.</t>
  </si>
  <si>
    <t>мероприятие 37. «Содержание автомобильных дорог вне границ населённых пунктов в границах муниципального района «Подъезд от а/дороги г.Томск –с.Межениновка к оздоровительному лагерю "Восход"»</t>
  </si>
  <si>
    <t>1.2.38.</t>
  </si>
  <si>
    <t>мероприятие 38. «Содержание автомобильных дорог вне границ населённых пунктов в границах муниципального района «Подъезд от а/дороги г.Томск-с.Межениновка к д.Плотниково»</t>
  </si>
  <si>
    <t>1.2.39.</t>
  </si>
  <si>
    <t>мероприятие 39. «Содержание автомобильных дорог вне границ населённых пунктов в границах муниципального района «Подъезд от а/дороги г.Томск –с.Межениновка к п.Аэропорт (п.Аэропорт – с.Межениновка)»</t>
  </si>
  <si>
    <t>1.2.40.</t>
  </si>
  <si>
    <t>мероприятие 40. «Содержание автомобильных дорог вне границ населённых пунктов в границах муниципального района «д.Мазалово – д.Новостройка»</t>
  </si>
  <si>
    <t>1.2.41.</t>
  </si>
  <si>
    <t>мероприятие 41. «Содержание автомобильных дорог вне границ населённых пунктов в границах муниципального района «Подъезд от с.Октябрьское к д.Ущерб»</t>
  </si>
  <si>
    <t>1.2.42.</t>
  </si>
  <si>
    <t>мероприятие 42. «Содержание автомобильных дорог вне границ населённых пунктов в границах муниципального района «А/дорога - подъезд к д.Николаевка – д.Милоновка»</t>
  </si>
  <si>
    <t>Задача 3 подпрограммы 4. «Ремонт автомобильных дорог общего пользования местного значения в границах муниципального образования «Томский район»</t>
  </si>
  <si>
    <t>Основное мероприятие 1. «Ремонт автомобильных дорог общего пользования местного значения в границах муниципального образования «Томский район», в том числе:</t>
  </si>
  <si>
    <t>Администрация Октябрьского сельского поселения</t>
  </si>
  <si>
    <r>
      <t>Протяжённость отремонтированных автомобильных дорог,  м</t>
    </r>
    <r>
      <rPr>
        <vertAlign val="superscript"/>
        <sz val="5"/>
        <color theme="1"/>
        <rFont val="Times New Roman"/>
        <family val="1"/>
        <charset val="204"/>
      </rPr>
      <t>2</t>
    </r>
  </si>
  <si>
    <t>мероприятие 1. «Ремонт автомобильных дорог общего пользования местного значения в границах Богашевского сельского поселения: «дорожная сеть с. Богашево», проезд между ул. Энергетиков и ул. Линейная, Томский район, Томская область»</t>
  </si>
  <si>
    <t>мероприятие 2. «Ремонт автомобильных дорог общего пользования местного значения в границах Богашевского сельского поселения: «дорожная сеть с. Лучаново», ул. О. Кошевого, Томский район, Томская область»</t>
  </si>
  <si>
    <t>мероприятие 3. «Ремонт автомобильных дорог общего пользования местного значения в границах Богашевского сельского поселения: «дорожная сеть с. Петухово», ул. Рабочая, Томский район, Томская область»</t>
  </si>
  <si>
    <t>мероприятие 4. «Ремонт автомобильных дорог общего пользования местного значения в границах Богашевского сельского поселения: «дорожная сеть д. Овражное», ул. Центральная, Томский район, Томская область»</t>
  </si>
  <si>
    <t>мероприятие 5. «Ремонт автомобильных дорог общего пользования местного значения в границах Воронинского сельского поселения: «автомобильная дорога д. Воронино, ул. Центральная, ул. Лесная, ул. Октябрьская, Томский район, Томская область»</t>
  </si>
  <si>
    <t>––</t>
  </si>
  <si>
    <t>мероприятие 6. «Ремонт автомобильных дорог общего пользования местного значения в границах Заречного сельского поселения: «дорожная сеть с. Кафтанчиково, ул. Новая, ул. Коммунистическая, Томский район, Томская область»</t>
  </si>
  <si>
    <t>мероприятие 7. «Ремонт автомобильных дорог общего пользования местного значения в границах Заречного сельского поселения: «дорожная сеть д. Барабинка, пер. Садовый»</t>
  </si>
  <si>
    <t>мероприятие 8. «Ремонт автомобильных дорог общего пользования местного значения в границах Заречного сельского поселения: «дорожная сеть д. Кисловка, ул. Советская, ул. Сосновая»</t>
  </si>
  <si>
    <t>мероприятие 9. «Ремонт автомобильных дорог общего пользования местного значения в границах Заречного сельского поселения: «дорожная сеть с. Тахтамышево, ул. Фабричная»</t>
  </si>
  <si>
    <t>мероприятие 10. «Ремонт автомобильных дорог общего пользования местного значения в границах Зональненского сельского поселения: «ул. Совхозная, ул. Рабочая, п. Зональная станция, Томский район»</t>
  </si>
  <si>
    <t>мероприятие 11. «Ремонт автомобильных дорог общего пользования местного значения в границах Зоркальцевского сельского поселения: «дорожная сеть д. Березкино, ул. Сибирская, ул. Мира» (Томский район, Томская область)»</t>
  </si>
  <si>
    <t>мероприятие 12. «Ремонт автомобильных дорог общего пользования местного значения в границах  Зоркальцевского сельского поселения: «дорожная сеть д. Поросино, ул. Новая, ул. Колодникова» (Томский район, Томская область)»</t>
  </si>
  <si>
    <t>мероприятие 13. «Ремонт автомобильных дорог общего пользования местного значения в границах  Зоркальцевского сельского поселения: «дорожная сеть с. Зоркальцево, ул. Совхозная, ул. Рабочая, ул. Молодежная» (Томский район, Томская область)»</t>
  </si>
  <si>
    <t>мероприятие 14. «Ремонт автомобильных дорог общего пользования местного значения в границах  Зоркальцевского сельского поселения: «дорожная сеть д. Нелюбино, ул. Клубная, ул. Дорожная, ул. Весенняя (Томский район, Томская область)»</t>
  </si>
  <si>
    <t>мероприятие 15. «Ремонт автомобильных дорог общего пользования местного значения в границах Итатского сельского поселения: «дорожная сеть с.Итатка» Томский район, Томская область»</t>
  </si>
  <si>
    <t>мероприятие 16. «Ремонт автомобильных дорог общего пользования местного значения в границах Калтайского сельского поселения: «Томская область, Томский район, д. Кандинка, дорожная сеть», ул. Советская»</t>
  </si>
  <si>
    <t>мероприятие 17. «Ремонт автомобильных дорог общего пользования местного значения в границах Копыловского сельского поселения: «дорожная сеть п. Копылово, Томская область, Томский район», ул. Рабочая»</t>
  </si>
  <si>
    <t>мероприятие 18. «Ремонт автомобильных дорог общего пользования местного значения в границах Корниловского сельского поселения: «дорожная сеть с. Корнилово»</t>
  </si>
  <si>
    <t>мероприятие 19. «Ремонт автомобильных дорог общего пользования местного значения в границах Малиновского сельского поселения:  «с. Малиновка, Томского района, Томской области, ул. Некрасова, ул. Школьная, ул. Песочная»</t>
  </si>
  <si>
    <t>мероприятие 20. «Ремонт автомобильных дорог общего пользования местного значения в границах Межениновского сельского поселения: «дорожная сеть п. Басандайка», Томский район, Томская область, ул. Школьная»</t>
  </si>
  <si>
    <t>мероприятие 21. «Ремонт автомобильных дорог общего пользования местного значения в границах Межениновского сельского поселения: «дорожная сеть с. Межениновка», Томский район, Томская область, ул. Ленина, ул. Первомайская, ул. Тихая»</t>
  </si>
  <si>
    <t>мероприятие 22. «Ремонт автомобильных дорог общего пользования местного значения в границах Мирненского сельского поселения: «п. Мирный, пер. Новый, п. Мирный, ул. Крутая, п. Мирный, мкр. Мирный, ул. Лазурная, п. Мирный, мкр. Мирный, ул. Центральная, Томский район, Томская область»</t>
  </si>
  <si>
    <t>мероприятие 23. «Ремонт автомобильных дорог общего пользования местного значения в границах Моряковского сельского поселения:  «дорожная сеть с. Моряковский Затон. Восстановление дорожного покрытия по адресу: Томская область, Томский район, с. Моряковский Затон, пер. Иштанский»</t>
  </si>
  <si>
    <t>мероприятие 24. «Ремонт автомобильных дорог общего пользования местного значения в границах Наумовского сельского поселения: «ул. Пролетарская, с. Наумовка, Томский район»</t>
  </si>
  <si>
    <t>мероприятие 25. «Ремонт автомобильных дорог общего пользования местного значения в границах Новорождественского сельского поселения: «дорожная сеть с. Новорождественское»</t>
  </si>
  <si>
    <t>мероприятие 26. «Ремонт автомобильных дорог общего пользования местного значения в границах  Новорождественского сельского поселения: «дорожная сеть д. Мазалово»</t>
  </si>
  <si>
    <t>мероприятие 27. «Ремонт автомобильных дорог общего пользования местного значения в границах Октябрьского сельского поселения: «дорожная сеть с. Октябрьское, ул. Лесная от №1 до №6, ул. Ласточкина (площадь у ДК), ул. Заводская (площадь у ДК)» (Томский район, Томская область)»</t>
  </si>
  <si>
    <t>мероприятие 28. «Ремонт автомобильных дорог общего пользования местного значения в границах Рыбаловского сельского поселения: «дорожная сеть с. Рыбалово», Томская область, Томский район, ул. Советская, от №20 до №36»</t>
  </si>
  <si>
    <t>мероприятие 29. «Ремонт автомобильных дорог общего пользования местного значения в границах Спасского сельского поселения: «Томская область, Томский район, с. Вершинино, дорожная сеть (Кузнецово поле)»</t>
  </si>
  <si>
    <t>мероприятие 30. «Ремонт автомобильных дорог общего пользования местного значения в границах Турунтаевского сельского поселения: «дорожная сеть с. Новоархангельское», Томская область, Томский район, с. Новоархангельское, ул. Строителей»</t>
  </si>
  <si>
    <t>мероприятие 31. «Ремонт автомобильных дорог общего пользования местного значения в границах муниципального образования «Томский район»: «д. Белоусово – д. Овражное»</t>
  </si>
  <si>
    <t>мероприятие 32. «Ремонт автомобильных дорог общего пользования местного значения в границах муниципального образования «Томский район»: «с. Богашево – ж.р. Каштак»</t>
  </si>
  <si>
    <t>мероприятие 33. «Ремонт автомобильных дорог общего пользования местного значения в границах муниципального образования «Томский район»: «с. Межениновка – п. Смена»</t>
  </si>
  <si>
    <t>мероприятие 34. «Ремонт автомобильных дорог общего пользования местного значения в границах муниципального образования «Томский район»: «Подъезд от а/дороги г. Томск – с. Моряковский Затон до с. Половинка»</t>
  </si>
  <si>
    <t>мероприятие 35. «Ремонт автомобильных дорог общего пользования местного значения в границах муниципального образования «Томский район»: «Подъезд от а/дороги с. Моряковский Затон – с. Половинка до д. Козюлино»</t>
  </si>
  <si>
    <t>мероприятие 36. «Ремонт автомобильных дорог общего пользования местного значения в границах муниципального образования «Томский район»: «Подъезд от п. Молодежный – к п. Заречный»</t>
  </si>
  <si>
    <t>мероприятие 37. «Ремонт автомобильных дорог общего пользования местного значения в границах муниципального образования «Томский район»: «Подъезд к с. Сухоречье от а/дороги г. Томск – г. Мариинск к Карьеру»</t>
  </si>
  <si>
    <t>мероприятие 38. «Ремонт автомобильных дорог общего пользования местного значения в границах муниципального образования «Томский район»: «Подъезд от а/дороги г. Томск – г. Мариинск к Карьеру»</t>
  </si>
  <si>
    <t>мероприятие 39. «Ремонт автомобильных дорог общего пользования местного значения в границах муниципального образования «Томский район»: «Подъезд от а/дороги г. Томск – с. Мельниково к д. Нелюбино»</t>
  </si>
  <si>
    <t>3.2.40.</t>
  </si>
  <si>
    <t>мероприятие 40. «Ремонт автомобильных дорог общего пользования местного значения в границах муниципального образования «Томский район»: «Подъезд от а/дороги г. Томск – с. Мельниково к п.86-й квартал»</t>
  </si>
  <si>
    <t>3.2.41.</t>
  </si>
  <si>
    <t>мероприятие 41. «Ремонт автомобильных дорог общего пользования местного значения в границах муниципального образования «Томский район»: «Подъезд от а/дороги г. Томск – с. Наумовка к д. Георгиевка»</t>
  </si>
  <si>
    <t>3.2.42.</t>
  </si>
  <si>
    <t>мероприятие 42. «Ремонт автомобильных дорог общего пользования местного значения в границах муниципального образования «Томский район»: «Подъезд от а/дороги г. Томск – п. Предтеченск к д. Позднеево»</t>
  </si>
  <si>
    <t>3.2.43.</t>
  </si>
  <si>
    <t>мероприятие 43. «Ремонт автомобильных дорог общего пользования местного значения в границах муниципального образования «Томский район»: «Подъезд от а/дороги г. Томск – г. Мариинск к д. Спасо-Яйское (с. Турунтаево – д.Спасо-Яйское)»</t>
  </si>
  <si>
    <t>3.2.44.</t>
  </si>
  <si>
    <t>мероприятие 44. «Ремонт автомобильных дорог общего пользования местного значения в границах муниципального образования «Томский район»: «А/дорога от д. Кисловка до д. Головина»</t>
  </si>
  <si>
    <t>3.2.45.</t>
  </si>
  <si>
    <t>мероприятие 45. «Ремонт автомобильных дорог общего пользования местного значения в границах муниципального образования «Томский район»: «А/дорога от с. Кафтанчиково до д. Барабинка»</t>
  </si>
  <si>
    <t>3.2.46.</t>
  </si>
  <si>
    <t>мероприятие 46. «Ремонт автомобильных дорог общего пользования местного значения в границах муниципального образования «Томский район»: «Подъезд от а/дороги г. Томск – с. Межениновка к д. Плотниково»</t>
  </si>
  <si>
    <t>3.2.47.</t>
  </si>
  <si>
    <t>мероприятие 47. «Ремонт автомобильных дорог общего пользования местного значения в границах муниципального образования «Томский район»: «Подъезд от а/дороги г. Томск – с. Межениновка к п. Аэропорт (п. Аэропорт – с.Межениновка)»</t>
  </si>
  <si>
    <t>3.2.48.</t>
  </si>
  <si>
    <t>мероприятие 48. «Ремонт автомобильных дорог общего пользования местного значения в границах муниципального образования «Томский район»: «А/дорога – подъезд к д. Николаевка – д. Милоновка»</t>
  </si>
  <si>
    <r>
      <t>Протяжённость отремонтированных автомобильных дорог, м</t>
    </r>
    <r>
      <rPr>
        <vertAlign val="superscript"/>
        <sz val="5"/>
        <color theme="1"/>
        <rFont val="Times New Roman"/>
        <family val="1"/>
        <charset val="204"/>
      </rPr>
      <t>2</t>
    </r>
  </si>
  <si>
    <t>3.2.62.</t>
  </si>
  <si>
    <t>мероприятие 62. «Выполнение работ по проведению экспертизы достоверности сметной стоимости по объекту «Ремонт автомобильной дороги общего пользования местного значения в границах муниципального образования «Томский район»: «А/дорога – подъезд к д. Николаевка – д. Милоновка»</t>
  </si>
  <si>
    <t>3.2.63.</t>
  </si>
  <si>
    <t>мероприятие 63. «Выполнение работ по проведению экспертизы достоверности сметной стоимости по объекту «Ремонт автомобильной дороги общего пользования местного значения в границах муниципального образования «Томский район»: «Подъезд от а/дороги г. Томск – с. Межениновка к п. Аэропорт (п. Аэропорт – с.Межениновка)»</t>
  </si>
  <si>
    <t>3.2.64.</t>
  </si>
  <si>
    <t>мероприятие 64. «Выполнение работ по проведению экспертизы достоверности сметной стоимости по объекту «Ремонт автомобильной дороги общего пользования местного значения в границах муниципального образования «Томский район»: «Подъезд от а/дороги г. Томск – с. Межениновка к д. Плотниково»</t>
  </si>
  <si>
    <t>3.2.65.</t>
  </si>
  <si>
    <t>мероприятие 65. «Выполнение работ по проведению экспертизы достоверности сметной стоимости по объекту «Ремонт автомобильной дороги общего пользования местного значения в границах муниципального образования «Томский район»: «А/дорога от с. Кафтанчиково до д. Барабинка»</t>
  </si>
  <si>
    <t>3.2.66.</t>
  </si>
  <si>
    <t>мероприятие 66. «Выполнение работ по проведению экспертизы достоверности сметной стоимости по объекту «Ремонт автомобильной дороги общего пользования местного значения в границах муниципального образования «Томский район»: «А/дорога от д. Кисловка до д. Головина»</t>
  </si>
  <si>
    <t>3.2.67.</t>
  </si>
  <si>
    <t>мероприятие 67. «Выполнение работ по проведению экспертизы достоверности сметной стоимости по объекту «Ремонт автомобильной дороги общего пользования местного значения в границах муниципального образования «Томский район»: «Подъезд от а/дороги г. Томск – г. Мариинск к д. Спасо-Яйское (с. Турунтаево – д.Спасо-Яйское)»</t>
  </si>
  <si>
    <t>3.2.68.</t>
  </si>
  <si>
    <t>мероприятие 68. «Выполнение работ по проведению экспертизы достоверности сметной стоимости по объекту «Ремонт автомобильной дороги общего пользования местного значения в границах муниципального образования «Томский район»: «Подъезд от а/дороги г. Томск – п. Предтеченск к д. Позднеево»</t>
  </si>
  <si>
    <t>3.2.69.</t>
  </si>
  <si>
    <t>мероприятие 69. «Выполнение работ по проведению экспертизы достоверности сметной стоимости по объекту «Ремонт автомобильной дороги общего пользования местного значения в границах муниципального образования «Томский район»: «Подъезд от а/дороги г. Томск – с. Наумовка к д. Георгиевка»</t>
  </si>
  <si>
    <t>3.2.70.</t>
  </si>
  <si>
    <t>мероприятие 70. «Выполнение работ по проведению экспертизы достоверности сметной стоимости по объекту «Ремонт автомобильной дороги общего пользования местного значения в границах муниципального образования «Томский район»: «Подъезд от а/дороги г. Томск – с. Мельниково к п.86-й квартал»</t>
  </si>
  <si>
    <t>3.2.71.</t>
  </si>
  <si>
    <t>мероприятие 71. «Выполнение работ по проведению экспертизы достоверности сметной стоимости по объекту «Ремонт автомобильной дороги общего пользования местного значения в границах муниципального образования «Томский район»: «Подъезд от а/дороги г. Томск – с. Мельниково к д. Нелюбино»</t>
  </si>
  <si>
    <t>3.2.72.</t>
  </si>
  <si>
    <t>мероприятие 72. «Выполнение работ по проведению экспертизы достоверности сметной стоимости по объекту «Ремонт автомобильной дороги общего пользования местного значения в границах муниципального образования «Томский район»: «Подъезд от а/дороги г. Томск – г. Мариинск к Карьеру»</t>
  </si>
  <si>
    <t>3.2.73.</t>
  </si>
  <si>
    <t>мероприятие 73. «Выполнение работ по проведению экспертизы достоверности сметной стоимости по объекту «Ремонт автомобильной дороги общего пользования местного значения в границах муниципального образования «Томский район»: «Подъезд к с. Сухоречье от а/дороги г. Томск – г. Мариинск к Карьеру»</t>
  </si>
  <si>
    <t>3.2.74.</t>
  </si>
  <si>
    <t>мероприятие 74. «Выполнение работ по проведению экспертизы достоверности сметной стоимости по объекту «Ремонт автомобильной дороги общего пользования местного значения в границах муниципального образования «Томский район»: «Подъезд от п. Молодежный – к п. Заречный»</t>
  </si>
  <si>
    <t>3.2.75.</t>
  </si>
  <si>
    <t>мероприятие 75. «Выполнение работ по проведению экспертизы достоверности сметной стоимости по объекту «Ремонт автомобильной дороги общего пользования местного значения в границах муниципального образования «Томский район»: «Подъезд от а/дороги с. Моряковский Затон – с. Половинка до д. Козюлино»</t>
  </si>
  <si>
    <t>3.2.76.</t>
  </si>
  <si>
    <t>мероприятие 76. «Выполнение работ по проведению экспертизы достоверности сметной стоимости по объекту «Ремонт автомобильной дороги общего пользования местного значения в границах муниципального образования «Томский район»: «Подъезд от а/дороги г. Томск – с. Моряковский Затон до с. Половинка»</t>
  </si>
  <si>
    <t>3.2.77.</t>
  </si>
  <si>
    <t>мероприятие 77. «Выполнение работ по проведению экспертизы достоверности сметной стоимости по объекту «Ремонт автомобильной дороги общего пользования местного значения в границах муниципального образования «Томский район»: «с. Межениновка – п. Смена»</t>
  </si>
  <si>
    <t>3.2.78.</t>
  </si>
  <si>
    <t>мероприятие 78. «Выполнение работ по проведению экспертизы достоверности сметной стоимости по объекту «Ремонт автомобильной дороги общего пользования местного значения в границах муниципального образования «Томский район»: «с. Богашево – ж.р. Каштак»</t>
  </si>
  <si>
    <t>3.2.79.</t>
  </si>
  <si>
    <t>мероприятие 79. «Выполнение работ по проведению экспертизы достоверности сметной стоимости по объекту «Ремонт автомобильной дороги общего пользования местного значения в границах муниципального образования «Томский район»: «д. Белоусово – д. Овражное»</t>
  </si>
  <si>
    <t>Задача 6 подпрограммы 4. «Повышение безопасности участников дорожного движения на автомобильных дорогах муниципального образования «Томский район»</t>
  </si>
  <si>
    <t>Основное мероприятие 1. «Повышение безопасности участников дорожного движения на автомобильных дорогах муниципального образования «Томский район», в том числе:</t>
  </si>
  <si>
    <t>Администрация Воронинского сельского поселения</t>
  </si>
  <si>
    <t>Администрация Заречного сельского поселения</t>
  </si>
  <si>
    <t>Администрация Калтайского сельского поселения</t>
  </si>
  <si>
    <t>Администрация Малиновского сельского поселения</t>
  </si>
  <si>
    <t>Администрация Наумовского сельского поселения</t>
  </si>
  <si>
    <t>Количество установленных (заменённых) дорожных знаков, шт.</t>
  </si>
  <si>
    <t>Количество установленных светофоров, шт.</t>
  </si>
  <si>
    <t>Протяжённость дорожной разметки, м</t>
  </si>
  <si>
    <r>
      <t>Протяжённость отремонтируемых искусственных дорожных неровностей, м</t>
    </r>
    <r>
      <rPr>
        <vertAlign val="superscript"/>
        <sz val="5"/>
        <color theme="1"/>
        <rFont val="Times New Roman"/>
        <family val="1"/>
        <charset val="204"/>
      </rPr>
      <t>2</t>
    </r>
  </si>
  <si>
    <t>Количество установленных осветительных приборов, шт.</t>
  </si>
  <si>
    <r>
      <t>Площадь обустроенных обочин, м</t>
    </r>
    <r>
      <rPr>
        <vertAlign val="superscript"/>
        <sz val="5"/>
        <color theme="1"/>
        <rFont val="Times New Roman"/>
        <family val="1"/>
        <charset val="204"/>
      </rPr>
      <t>2</t>
    </r>
  </si>
  <si>
    <r>
      <t>Площадь, обустроенная тротуарами, м</t>
    </r>
    <r>
      <rPr>
        <vertAlign val="superscript"/>
        <sz val="5"/>
        <color theme="1"/>
        <rFont val="Times New Roman"/>
        <family val="1"/>
        <charset val="204"/>
      </rPr>
      <t>2</t>
    </r>
  </si>
  <si>
    <r>
      <t>Площадь обустроенного подхода, м</t>
    </r>
    <r>
      <rPr>
        <vertAlign val="superscript"/>
        <sz val="5"/>
        <color theme="1"/>
        <rFont val="Times New Roman"/>
        <family val="1"/>
        <charset val="204"/>
      </rPr>
      <t>2</t>
    </r>
  </si>
  <si>
    <r>
      <t>Площадь обустроенных тротуарных дорожек, м</t>
    </r>
    <r>
      <rPr>
        <vertAlign val="superscript"/>
        <sz val="5"/>
        <color theme="1"/>
        <rFont val="Times New Roman"/>
        <family val="1"/>
        <charset val="204"/>
      </rPr>
      <t>2</t>
    </r>
  </si>
  <si>
    <r>
      <t>Площадь обустроенного пешеходного тротуара, м</t>
    </r>
    <r>
      <rPr>
        <vertAlign val="superscript"/>
        <sz val="5"/>
        <color theme="1"/>
        <rFont val="Times New Roman"/>
        <family val="1"/>
        <charset val="204"/>
      </rPr>
      <t>2</t>
    </r>
  </si>
  <si>
    <r>
      <t>Площадь обустроенных съездов к домам, м</t>
    </r>
    <r>
      <rPr>
        <vertAlign val="superscript"/>
        <sz val="5"/>
        <color theme="1"/>
        <rFont val="Times New Roman"/>
        <family val="1"/>
        <charset val="204"/>
      </rPr>
      <t>2</t>
    </r>
  </si>
  <si>
    <t>Количество подготовленных отчётов рыночной стоимости годового размера арендной платы, шт.</t>
  </si>
  <si>
    <t>мероприятие 1. «Повышение безопасности участников дорожного движения на автомобильных дорогах муниципального образования «Томский район» (обеспечение безопасных условий участников дорожного движения вблизи МБОУ «Халдеевская ООШ» Томского района, д. Халдеево, ул.Лесная, 1а (Турунтаевское сельское поселение))»</t>
  </si>
  <si>
    <t>мероприятие 2. «Повышение безопасности участников дорожного движения на автомобильных дорогах муниципального образования «Томский район» (обеспечение безопасных условий участников дорожного движения вблизи МАДОУ «ЦРР – детский сад с. Моряковский Затон» Томского района, д. Губино, ул. Совхозная, 3» (Моряковское сельское поселение))»</t>
  </si>
  <si>
    <t>мероприятие 3. «Повышение безопасности участников дорожного движения на автомобильных дорогах муниципального образования «Томский район» (обеспечение безопасных условий участников дорожного движения вблизи МБДОУ «Детский сад с.Богашево», с.Богашево, ул.Новостройка, 12 (Богашевское сельское поселение))»</t>
  </si>
  <si>
    <t>6.2.4.</t>
  </si>
  <si>
    <t>мероприятие 4. «Повышение безопасности участников дорожного движения на автомобильных дорогах муниципального образования «Томский район» (обеспечение безопасных условий участников дорожного движения на автомобильной дороге «Подъезд от д. Петрово к д. Борики»</t>
  </si>
  <si>
    <t>6.2.5.</t>
  </si>
  <si>
    <t>мероприятие 5. «Повышение безопасности участников дорожного движения на автомобильных дорогах муниципального образования «Томский район» (обеспечение безопасных условий участников дорожного движения на автомобильной дороге «Подъезд к д. Поросино от с. Зоркальцево»)</t>
  </si>
  <si>
    <t>6.2.6.</t>
  </si>
  <si>
    <t>мероприятие 6. «Повышение безопасности участников дорожного движения на автомобильных дорогах муниципального образования «Томский район» (обеспечение безопасных условий участников дорожного движения вблизи МАОУ «Моряковская СОШ» Томского района, с. Моряковский Затон, ул. Советская, 29»)</t>
  </si>
  <si>
    <t>6.2.7.</t>
  </si>
  <si>
    <r>
      <t xml:space="preserve">мероприятие 7. «Повышение безопасности участников дорожного движения на автомобильных дорогах муниципального образования «Томский район» (Повышение безопасности участников дорожного движения вблизи </t>
    </r>
    <r>
      <rPr>
        <sz val="5"/>
        <color rgb="FF111111"/>
        <rFont val="Times New Roman"/>
        <family val="1"/>
        <charset val="204"/>
      </rPr>
      <t>МБОУ «Богашевская СОШ им. А.И. Федорова» Томского района, с. Богашево, ул. Киевская, 28 (Богашевское сельское поселение))»</t>
    </r>
  </si>
  <si>
    <t>6.2.23.</t>
  </si>
  <si>
    <t>мероприятие 23. «Повышение безопасности участников дорожного движения на автомобильных дорогах муниципального образования «Томский район» (обеспечение безопасных условий участников дорожного движения: восстановление электроосвещения на внутри поселковых дорогах Богошевского сельского поселения Томского района)»</t>
  </si>
  <si>
    <t>6.2.24.</t>
  </si>
  <si>
    <t>мероприятие 24. «Повышение безопасности участников дорожного движения на автомобильных дорогах муниципального образования «Томский район» (обеспечение безопасных условий участников дорожного движения: обустройство обочин в Воронинском сельском поселении Томского района)»</t>
  </si>
  <si>
    <t>6.2.25.</t>
  </si>
  <si>
    <t>мероприятие 25. «Повышение безопасности участников дорожного движения на автомобильных дорогах муниципального образования «Томский район» (обеспечение безопасных условий участников дорожного движения:  восстановление электроосвещения на внутри поселковых дорогах Заречного сельского поселения Томского района)»</t>
  </si>
  <si>
    <t>6.2.26.</t>
  </si>
  <si>
    <t>мероприятие 26. «Повышение безопасности участников дорожного движения на автомобильных дорогах муниципального образования «Томский район» (обеспечение безопасных условий участников дорожного движения:  устройство подхода к МБДОУ «Зональненская СОШ» в Зональненском сельском поселении Томского района)»</t>
  </si>
  <si>
    <t>6.2.27.</t>
  </si>
  <si>
    <t>мероприятие 27. «Повышение безопасности участников дорожного движения на автомобильных дорогах муниципального образования «Томский район» (обеспечение безопасных условий участников дорожного движения: устройство тротуарной дорожки в Зоркальцевском сельском поселении Томского района)»</t>
  </si>
  <si>
    <t>6.2.28.</t>
  </si>
  <si>
    <t>мероприятие 28. «Повышение безопасности участников дорожного движения на автомобильных дорогах муниципального образования «Томский район» (обеспечение безопасных условий участников дорожного движения:  восстановление электроосвещения на внутри поселковых дорогах Калтайского сельского поселения Томского района)»</t>
  </si>
  <si>
    <t>6.2.29.</t>
  </si>
  <si>
    <t>мероприятие 29. «Повышение безопасности участников дорожного движения на автомобильных дорогах муниципального образования «Томский район» (обеспечение безопасных условий участников дорожного движения: обустройство обочин в Малиновском сельском поселении Томского района)»</t>
  </si>
  <si>
    <t>6.2.30.</t>
  </si>
  <si>
    <t>мероприятие 30. «Повышение безопасности участников дорожного движения на автомобильных дорогах муниципального образования «Томский район» (обеспечение безопасных условий участников дорожного движения: обустройство тротуаров в Межениновском сельском поселении Томского района)»</t>
  </si>
  <si>
    <t>6.2.31.</t>
  </si>
  <si>
    <t>мероприятие 31. «Повышение безопасности участников дорожного движения на автомобильных дорогах муниципального образования «Томский район» (обеспечение безопасных условий участников дорожного движения: обустройство обочин в Моряковском сельском поселении Томского района)»</t>
  </si>
  <si>
    <t>6.2.32.</t>
  </si>
  <si>
    <t>мероприятие 32. «Повышение безопасности участников дорожного движения на автомобильных дорогах муниципального образования «Томский район» (обеспечение безопасных условий участников дорожного движения: обустройство пешеходного тротуара в Наумовском сельском поселении Томского района)»</t>
  </si>
  <si>
    <t>6.2.33.</t>
  </si>
  <si>
    <t>мероприятие 33. «Повышение безопасности участников дорожного движения на автомобильных дорогах муниципального образования «Томский район» (обеспечение безопасных условий участников дорожного движения: восстановление электроосвещения на внутри поселковых дорогах Новорождественского сельского поселения Томского района)»</t>
  </si>
  <si>
    <t>6.2.34.</t>
  </si>
  <si>
    <t>мероприятие 34. «Повышение безопасности участников дорожного движения на автомобильных дорогах муниципального образования «Томский район» (обеспечение безопасных условий участников дорожного движения:  устройство съездов к домам в Октябрьском сельском поселении Томского района)»</t>
  </si>
  <si>
    <t>6.2.35.</t>
  </si>
  <si>
    <t>мероприятие 35. «Повышение безопасности участников дорожного движения на автомобильных дорогах муниципального образования «Томский район» (обеспечение безопасных условий участников дорожного движения: обустройство тротуаров в Рыбаловском сельском поселении Томского района)»</t>
  </si>
  <si>
    <t>6.2.36.</t>
  </si>
  <si>
    <t>мероприятие 36. «Повышение безопасности участников дорожного движения на автомобильных дорогах муниципального образования «Томский район» (обеспечение безопасных условий участников дорожного движения:  восстановление электроосвещения на внутри поселковых дорогах Турунтаевского сельского поселения Томского района)»</t>
  </si>
  <si>
    <t>6.2.37.</t>
  </si>
  <si>
    <t>мероприятие 37. «Оценка рыночной стоимости годового размера арендной платы места размещения рекламной конструкции, для проведения аукционов на право заключения договора на установку и эксплуатацию рекламной конструкции»</t>
  </si>
  <si>
    <t>Количество подготовленных отчётов о рыночной стоимости годового размера арендной платы, шт.</t>
  </si>
  <si>
    <t>Задача 7 подпрограммы 4. «Повышение безопасности проживания населения на территории муниципального образования «Томский район»</t>
  </si>
  <si>
    <t>Число жителей, планируемых к переселению, чел.</t>
  </si>
  <si>
    <r>
      <t>Общая площадь расселяемых жилых помещений, м</t>
    </r>
    <r>
      <rPr>
        <vertAlign val="superscript"/>
        <sz val="5"/>
        <color theme="1"/>
        <rFont val="Times New Roman"/>
        <family val="1"/>
        <charset val="204"/>
      </rPr>
      <t>2</t>
    </r>
  </si>
  <si>
    <t>Количество расселяемых жилых помещений, усл. ед.</t>
  </si>
  <si>
    <r>
      <t>Расселяемая площадь жилых помещений,  м</t>
    </r>
    <r>
      <rPr>
        <vertAlign val="superscript"/>
        <sz val="5"/>
        <color theme="1"/>
        <rFont val="Times New Roman"/>
        <family val="1"/>
        <charset val="204"/>
      </rPr>
      <t>2</t>
    </r>
  </si>
  <si>
    <t>Количество безнадзорных животных, подлежащих учёту, голов</t>
  </si>
  <si>
    <t>Количество ликвидированных аварийных тополей, шт.</t>
  </si>
  <si>
    <t>мероприятие 1. «Осуществление отдельных государственных полномочий по регулированию численности безнадзорных животных»</t>
  </si>
  <si>
    <t>мероприятие 2. «Обеспечение мероприятий по переселению граждан из аварийного жилищного фонда, в том числе переселение граждан из аварийного жилищного фонда с учётом необходимости развития малоэтажного жилищного строительства», в том числе:</t>
  </si>
  <si>
    <r>
      <t>Расселяемая площадь жилых помещений, м</t>
    </r>
    <r>
      <rPr>
        <vertAlign val="superscript"/>
        <sz val="5"/>
        <color theme="1"/>
        <rFont val="Times New Roman"/>
        <family val="1"/>
        <charset val="204"/>
      </rPr>
      <t>2</t>
    </r>
  </si>
  <si>
    <t>7.2.2.1.</t>
  </si>
  <si>
    <t>с. Корнилово, пер. Коммунистический, д. 4</t>
  </si>
  <si>
    <t>7.2.2.2.</t>
  </si>
  <si>
    <t>с. Моряковский Затон, ул. Ленина, д. 17</t>
  </si>
  <si>
    <t>7.2.2.3.</t>
  </si>
  <si>
    <t>с. Моряковский Затон, ул. Советская, д. 15</t>
  </si>
  <si>
    <t>7.2.2.4.</t>
  </si>
  <si>
    <t>с. Моряковский Затон, ул. Советская, д. 17</t>
  </si>
  <si>
    <t>7.2.2.5.</t>
  </si>
  <si>
    <t>с. Моряковский Затон, ул. Фрунзе, д. 2</t>
  </si>
  <si>
    <t>7.2.2.6.</t>
  </si>
  <si>
    <t>с. Петухово, ул. Школьная, д. 14а</t>
  </si>
  <si>
    <t>7.2.2.7.</t>
  </si>
  <si>
    <t>п. Зональная Станция, ул. Светлая, д. 10</t>
  </si>
  <si>
    <t>7.2.2.8.</t>
  </si>
  <si>
    <t>п. Зональная Станция, ул. Светлая, д.10, корп. 1</t>
  </si>
  <si>
    <t>Мероприятие 3. «Выполнение работ по сносу опасных тополей в Зоркальцевском сельском поселении, входящем в состав Томского района»</t>
  </si>
  <si>
    <t>Мероприятие 4. «Выполнение работ по сносу опасных тополей в Рыбаловском  сельском поселении, входящем в состав Томского района»</t>
  </si>
  <si>
    <t>Мероприятие 5. «Выполнение работ по сносу опасных тополей в Зональненском сельском поселении, входящем в состав Томского района»</t>
  </si>
  <si>
    <t>Итого по подпрограмме 4</t>
  </si>
  <si>
    <t>-</t>
  </si>
  <si>
    <t>Протяженность построенных газораспределительных сетей, км</t>
  </si>
  <si>
    <t>Мероприятие 1. «Газоснабжение с. Кафтанчиково Томского района Томской области. III очередь»</t>
  </si>
  <si>
    <t>Мероприятие 2. «Газоснабжение микрорайона индивидуальной застройки "Красивый пруд" в п. Зональная Станция Томского района Томской области»</t>
  </si>
  <si>
    <t>Мероприятие 3. «Комплексная компактная застройка МКР «Мирный» Мирненского сельского поселения Томского района Инженерная инфраструктура. Корректировка Сети газоснабжения (II очередь, 4 этап)»</t>
  </si>
  <si>
    <t>Мероприятие 4. «Газоснабжение с. Итатка Томского района Томской области»</t>
  </si>
  <si>
    <t>Мероприятие 1. «Разработка проектно-сметной документации по объекту «Газовая блочно-модульная котельная с. Томское Томского района»</t>
  </si>
  <si>
    <t>Мероприятие 2. «Разработка проектно-сметной документации по объекту «Газоснабжение п. Трубачево Томского района Томской области»</t>
  </si>
  <si>
    <t>Мероприятие 5. «Корректировка проектно-сметной документации по объекту «Газоснабжение д. Петрово Томского района, Томской области»</t>
  </si>
  <si>
    <t>Количество  положительных заключений о достоверности определения сметной стоимости, шт.</t>
  </si>
  <si>
    <t>Мероприятие 1. «Выполнение работ по экспертизе проектной документации по объекту «Газоснабжение д. Петрово Томского района, Томской области»</t>
  </si>
  <si>
    <t>Протяженность введенных и оформленных газовых сетей, км.</t>
  </si>
  <si>
    <t>Количество снесенных зеленых насаждений, шт.</t>
  </si>
  <si>
    <t>Количество подготовленных технических планов, шт.</t>
  </si>
  <si>
    <t xml:space="preserve">Мероприятие 2. «Выполнение геодезических изысканий для оформления и постановки на кадастровый учет объекта капитального строительства «Газоснабжение микрорайона индивидуальной застройки «Красивый пруд» в п. Зональная Станция Томского района Томской области» </t>
  </si>
  <si>
    <t xml:space="preserve">Мероприятие 3. « Выполнение геодезических изысканий для оформления и постановки на кадастровый учет объекта капитального строительства «Комплексная компактная застройка МКР «Мирный» Мирненского сельского поселения Томского района Томской области. Инженерная инфраструктура. Корректировка Сети газоснабжения (II очередь, 4 этап)» </t>
  </si>
  <si>
    <t xml:space="preserve">Мероприятие 4. «Выполнение работ по врезке вновь построенного газопровода в действующий газопровод в д. Чёрная Речка Томского района Томской области» </t>
  </si>
  <si>
    <t>Мероприятие 5. «Газоснабжение ул. Береговой, пер. Совхозного в д. Чёрная Речка Томского района Томской области (оказание услуг по сносу зелёных насаждений в охранной зоне газопровода в д. Чёрная Речка Томского района Томской области)»</t>
  </si>
  <si>
    <t>Количество снесенных зеленых насаждений в охранной зоне газопровода, шт.</t>
  </si>
  <si>
    <r>
      <t xml:space="preserve"> </t>
    </r>
    <r>
      <rPr>
        <sz val="5"/>
        <color rgb="FF000000"/>
        <rFont val="Times New Roman"/>
        <family val="1"/>
        <charset val="204"/>
      </rPr>
      <t>Мероприятие 6. «Проведение работ по технической инвентаризации (изготовлению технических планов) для оформления в собственность газораспределительных сетей на территории Томского района («Газоснабжение д. Барабинка Томского района Томской области»)»</t>
    </r>
  </si>
  <si>
    <t>Количество изготовленных технических планов, шт.</t>
  </si>
  <si>
    <t>х</t>
  </si>
  <si>
    <t xml:space="preserve">Мероприятие 7. «Проведение работ по технической инвентаризации (изготовлению технических планов) для оформления в собственность газораспределительных сетей на территории Томского района («Газоснабжение индивидуальных жилых домов в д. Борики Томского района Томской области»)» </t>
  </si>
  <si>
    <t>Мероприятие 8. «Проведение работ по технической инвентаризации (изготовлению технических планов) для оформления в собственность газораспределительных сетей на территории Томского района («Газоснабжение п. Зональная Станция Томского района Томской области. II очередь»)»</t>
  </si>
  <si>
    <t xml:space="preserve">Мероприятие 9. «Проведение работ по технической инвентаризации (изготовлению технических планов) для оформления в собственность газораспределительных сетей на территории Томского района («Газоснабжение с. Зоркальцево Томского района Томской области»)» </t>
  </si>
  <si>
    <t xml:space="preserve">Мероприятие 10. «Проведение работ по технической инвентаризации (изготовлению технических планов) для оформления в собственность газораспределительных сетей на территории Томского района («Газоснабжение жилых домов по ул. Тенистой, №№3, 3а, 5а, 7, 9, 11, 13; ул. Гагарина, №№3а, 9а в с. Корнилово Томского района Томской области»)» </t>
  </si>
  <si>
    <t xml:space="preserve">Мероприятие 11. «Проведение работ по технической инвентаризации (изготовлению технических планов) для оформления в собственность газораспределительных сетей на территории Томского района («Газоснабжение с. Калтай Томского района Томской области»)» </t>
  </si>
  <si>
    <t>Мероприятие 12. «Проведение работ по технической инвентаризации (изготовлению технических планов) для оформления в собственность газораспределительных сетей на территории Томского района («Газоснабжение с. Моряковский Затон Томского района Томской области. II этап»)»</t>
  </si>
  <si>
    <t>Мероприятие 13. «Проведение работ по технической инвентаризации (изготовлению технических планов) для оформления в собственность газораспределительных сетей на территории Томского района («Газоснабжение с. Моряковский Затон Томского района Томской области. III этап»)»</t>
  </si>
  <si>
    <t>Мероприятие 14. «Проведение работ по технической инвентаризации (изготовлению технических планов) для оформления в собственность газораспределительных сетей на территории Томского района («Газоснабжение с. Курлек Томского района Томской области»)»</t>
  </si>
  <si>
    <t>Мероприятие 15. «Проведение работ по технической инвентаризации (изготовлению технических планов) для оформления в собственность газораспределительных сетей на территории Томского района («Газоснабжение с. Тахтамышево Томского района Томской области»)»</t>
  </si>
  <si>
    <t>Мероприятие 16. «Проведение работ по технической инвентаризации (изготовлению технических планов) для оформления в собственность газораспределительных сетей на территории Томского района («Газоснабжение ул. Береговой, пер. Совхозного в д. Чёрная Речка Томского района Томской области»)»</t>
  </si>
  <si>
    <t>Мероприятие 17. «Проведение работ по технической инвентаризации (изготовлению технических планов) для оформления в собственность газораспределительных сетей на территории Томского района («Газоснабжение д. Большое Протопопово, д. Малое Протопопово и п. Мирный Томского района Томской области. I этап»)»</t>
  </si>
  <si>
    <t>Мероприятие 18. «Проведение работ по технической инвентаризации (изготовлению технических планов) для оформления в собственность газораспределительных сетей на территории Томского района («Газоснабжение жилых зданий микрорайона «Новоспасский» в с. Коларово Томского района Томской области»)»</t>
  </si>
  <si>
    <t>Мероприятие 19. «Проведение работ по технической инвентаризации (изготовлению технических планов) для оформления в собственность газораспределительных сетей на территории Томского района («Газоснабжение микрорайона «Южный» в с. Тахтамышево Томского района Томской области»)»</t>
  </si>
  <si>
    <t>4.2.20.</t>
  </si>
  <si>
    <t>Мероприятие 20. «Проведение работ по технической инвентаризации (изготовлению технических планов) для оформления в собственность газораспределительных сетей на территории Томского района (Газоснабжение микрорайона индивидуальной застройки «Радужный» пос. Зональная Станция Томского района Томской области» газопровод высокого давления, газоснабжение 1 пускового комплекса»)»</t>
  </si>
  <si>
    <t>4.2.21.</t>
  </si>
  <si>
    <t>Мероприятие 21. «Проведение работ по технической инвентаризации (изготовлению технических планов) для оформления в собственность газораспределительных сетей на территории Томского района («Газоснабжение микрорайона индивидуальной застройки «Радужны» пос. Зональная Станция Томского района Томской области» газоснабжение II пускового комплекса»)»</t>
  </si>
  <si>
    <t>4.2.22.</t>
  </si>
  <si>
    <t>Мероприятие 22. «Проведение работ по технической инвентаризации (изготовлению технических планов) для оформления в собственность газораспределительных сетей на территории Томского района («Газоснабжение микрорайона индивидуальной застройки «Радужный» пос. Зональная Станция Томского района Томской области» газоснабжение III пускового комплекса»)»</t>
  </si>
  <si>
    <t>4.2.23.</t>
  </si>
  <si>
    <t>Мероприятие 23. «Проведение работ по технической инвентаризации (изготовлению технических планов) для оформления в собственность газораспределительных сетей на территории Томского района («Газоснабжение микрорайона индивидуальной застройки «Красная Горка» в окрестностях с. Корнилово Томского района Томской области»)»</t>
  </si>
  <si>
    <t>.4.2.24.</t>
  </si>
  <si>
    <t>Мероприятие 24. «Оформление и постановка на кадастровый учёт объекта «Газоснабжение с. Рыбалово Томского района Томской области. II очередь»</t>
  </si>
  <si>
    <t>Задача 5 подпрограммы 1. «Обеспечение технической возможности подключения потребителей к сети газоснабжения»</t>
  </si>
  <si>
    <t>5.2..</t>
  </si>
  <si>
    <t>Основное мероприятие 1. «Обеспечение технической возможности подключения потребителей к сети газоснабжения», в том числе:</t>
  </si>
  <si>
    <t>Количество домовладений с ТУ, ед.</t>
  </si>
  <si>
    <t>Мероприятие 1. «Организация информирования населения по вопросам получения технических условий, проектирования и монтажа внутридомового газопровода и газового оборудования»</t>
  </si>
  <si>
    <t>71 400,0</t>
  </si>
  <si>
    <t>Задача 6. Приобретение в муниципальную собственность газораспределительных сетей на территории Томского района</t>
  </si>
  <si>
    <t>Мероприятие 1. «Приобретение объекта «Газопровод высокого давления к котельной микрорайона «Северный» и индивидуальной жилой застройке в Заречном сельском поселении Томского района Томской области»</t>
  </si>
  <si>
    <t>Задача 7. Изготовление схем газоснабжения населенного пункта, выполнение гидравлических расчетов по объектам газоснабжения на территории Томского района</t>
  </si>
  <si>
    <t>7.2..</t>
  </si>
  <si>
    <t>Количество изготовленных схем газоснабжения, шт.</t>
  </si>
  <si>
    <t>Количество выполненных гидравлических расчётов, шт.</t>
  </si>
  <si>
    <t>7.2.1..</t>
  </si>
  <si>
    <t>Мероприятие 1. «Изготовление схемы газоснабжения населенного пункта, выполнение гидравлических расчетов по объекту «Газоснабжение ул. Зеленая и ул. Боровая в п. Трубачево Томского района Томской области»</t>
  </si>
  <si>
    <t>Итого по подпрограмме 1</t>
  </si>
  <si>
    <t>87 750,6</t>
  </si>
  <si>
    <t>Местный бюджет, тыс. руб.</t>
  </si>
  <si>
    <t>Внебюджетные источники, тыс. руб.</t>
  </si>
  <si>
    <t>Итого за счёт всех источников, тыс. руб.</t>
  </si>
  <si>
    <t>Причины отклонения финансирования</t>
  </si>
  <si>
    <t>Наименование показателя, ед. изм.</t>
  </si>
  <si>
    <t>Значение показателя</t>
  </si>
  <si>
    <t>Причины отклонения фактических значений показателя от запланированных</t>
  </si>
  <si>
    <t>Муниципальная программа (МП), всего</t>
  </si>
  <si>
    <t>Цель МП</t>
  </si>
  <si>
    <t>Подпрограмма 1(ПП1), всего</t>
  </si>
  <si>
    <t>Цель ПП1</t>
  </si>
  <si>
    <t>Задача 1 Подпрограммы 1, всего</t>
  </si>
  <si>
    <t>1.1.1.</t>
  </si>
  <si>
    <t>Основное мероприятие 1. «Организация строительства газораспределительных сетей на территории Томского района»</t>
  </si>
  <si>
    <t>Протяженность построенных газораспределительных сетей, к</t>
  </si>
  <si>
    <t>Ведомственная целевая программа</t>
  </si>
  <si>
    <t>Основное мероприятие 1. «Организация получения государственной экспертизы и/или получения положительного заключения о достоверности сметной стоимости проектно-сметной документации и/или сметной документации, и/или получения отчёта о проверке правильности применения расценок стоимости проектно-изыскательских работ без проверки объёмов, по объектам в части газораспределительных сетей на территории Томского района, в том числе финансируемых полностью и частично за счет средств федерального и/или областного бюджетов»</t>
  </si>
  <si>
    <t>Основное мероприятие 1. «Организация ввода в эксплуатацию и оформления в собственность газораспределительных сетей на территории Томского района»</t>
  </si>
  <si>
    <t>2015 год</t>
  </si>
  <si>
    <t xml:space="preserve">Мероприятие 1. «Выполнение геодезических изысканий для оформления и постановки на кадастровый учет объекта капитального строительства«Газоснабжение с. Кафтанчиково Томского района Томской области. III очередь»  </t>
  </si>
  <si>
    <t>Основное мероприятие 1. «Повышение безопасности проживания населения на территории муниципального образования «Томский район»</t>
  </si>
  <si>
    <t>Основное мероприятие 1. «Приобретение в муниципальную собственность газораспределительных сетей на территории Томского района»</t>
  </si>
  <si>
    <t>Основное мероприятие 1. «Изготовление схем газоснабжения населенного пункта, выполнение гидравлических расчетов по объектам газоснабжения на территории Томского района»</t>
  </si>
  <si>
    <t>Основное мероприятие 1. «Произвести капитальный ремонт объектов коммунального хозяйства»</t>
  </si>
  <si>
    <t>Основное мероприятие 1. «Приобрести материалы на развитие инженерной инфраструктуры Томского района»</t>
  </si>
  <si>
    <t>Основное мероприятие 1. «Обследование технического, санитарно-эпидемиологического состояния объектов коммунального комплекса»</t>
  </si>
  <si>
    <t>Основное мероприятие 1. «Организация получения государственной экспертизы и/или получения положительного заключения о достоверности сметной стоимости проектно-сметной документации и/или сметной документации, и/или получения отчёта о проверке правильности применения расценок стоимости проектно-изыскательских работ без проверки объёмов, по объектам финансируемых полностью и частично за счет средств федерального и/или областного бюджетов»</t>
  </si>
  <si>
    <t>Основное мероприятие 1. «Провести техническое освидетельствование строительных конструкций, техническое обследование дымовых труб,  строительных конструкций зданий, резервуаров котельного оборудования, экспертизу промышленной безопасности котельных»</t>
  </si>
  <si>
    <t>Основное мероприятие 1. «Компенсация местным бюджетам расходов по организации теплоснабжения теплоснабжающими организациями, использующими в качестве топлива нефть или мазут»</t>
  </si>
  <si>
    <r>
      <t>Основное мероприятие 1. «</t>
    </r>
    <r>
      <rPr>
        <sz val="5"/>
        <color rgb="FF000000"/>
        <rFont val="Times New Roman"/>
        <family val="1"/>
        <charset val="204"/>
      </rPr>
      <t>Приведение в нормативное состояние качества воды в населенных пунктах на территории муниципального образования «Томский район»</t>
    </r>
  </si>
  <si>
    <r>
      <t>Основное мероприятие 1. «Приобретение в муниципальную собственность объектов коммунального хозяйства на территории Томского района</t>
    </r>
    <r>
      <rPr>
        <sz val="5"/>
        <color rgb="FF000000"/>
        <rFont val="Times New Roman"/>
        <family val="1"/>
        <charset val="204"/>
      </rPr>
      <t>»</t>
    </r>
  </si>
  <si>
    <r>
      <t>Основное мероприятие 1. «Подготовка документации по планировке и межеванию территорий населённых пунктов муниципального образования «Томский район</t>
    </r>
    <r>
      <rPr>
        <sz val="5"/>
        <color rgb="FF000000"/>
        <rFont val="Times New Roman"/>
        <family val="1"/>
        <charset val="204"/>
      </rPr>
      <t>»</t>
    </r>
  </si>
  <si>
    <t>Основное мероприятие 1. «Улучшение жилищных условий граждан, проживающих в сельской местности, в том числе молодых семей и молодых специалистов»</t>
  </si>
  <si>
    <t>Основное мероприятие 1. «Развитие сети дошкольных и общеобразовательных организаций в сельской местности»</t>
  </si>
  <si>
    <t>Основное мероприятие 1. «Развитие газификации в сельской местности»</t>
  </si>
  <si>
    <t>Основное мероприятие 1. «Содержание и ремонт автомобильных дорог вне границ населённых пунктов в границах муниципального района»</t>
  </si>
  <si>
    <t>Основное мероприятие 1. «Проектирование газораспределительных сетей на территории Томского района»</t>
  </si>
  <si>
    <t>Задача 2 подпрограммы 1.</t>
  </si>
  <si>
    <t xml:space="preserve">Задача 3 подпрограммы 1. </t>
  </si>
  <si>
    <t>Задача 4 подпрограммы 1.</t>
  </si>
  <si>
    <t>Задача 1 подпрограммы 2, всего</t>
  </si>
  <si>
    <t>Задача 2 подпрограммы 2, всего</t>
  </si>
  <si>
    <t>Задача 3 подпрограммы 2, всего</t>
  </si>
  <si>
    <t>Задача 7 подпрограммы 2, всего</t>
  </si>
  <si>
    <t>Задачаи 10 подпрограммы 2, всего</t>
  </si>
  <si>
    <t>Задачаи 11 подпрограммы 2, всего</t>
  </si>
  <si>
    <t>Задачаи 12 подпрограммы 2, всего</t>
  </si>
  <si>
    <t>Задачаи 1 подпрограммы 4, всего</t>
  </si>
  <si>
    <t>2.1.1.</t>
  </si>
  <si>
    <t>Задачаи 9 подпрограммы 2, всего</t>
  </si>
  <si>
    <t>Уровень качества жизни населения, проживающего на территории муниципального образования «Томский район», баллы</t>
  </si>
  <si>
    <t>Уровень газификации природным газом жилищного фонда Томского района, %</t>
  </si>
  <si>
    <t>Уровень аварийных ситуаций в системах теплоснабжения, %</t>
  </si>
  <si>
    <t>Уровень аварийных ситуаций в системах водоснабжения, %</t>
  </si>
  <si>
    <t>Уровень аварийных ситуаций в системах водоотведения, %</t>
  </si>
  <si>
    <t>Количество безнадзорных животных, голов</t>
  </si>
  <si>
    <t>экономия по торгам</t>
  </si>
  <si>
    <t>документы не приняты или отправлены на доработку</t>
  </si>
  <si>
    <t>Цель МП - Улучшение комфортности проживания на территории Томского района</t>
  </si>
  <si>
    <t>Цель ПП1 - Повышение уровня газификации жилищного фонда природным газом путем развития газовых сетей и системы газоснабжения Томского района</t>
  </si>
  <si>
    <t>Цель ПП2 - Развитие инженерной инфраструктуры Томского района для повышения надежности и эффективности поставок коммунальных ресурсов и обеспечения потребителей Томского района коммунальными услугами нормативного качества</t>
  </si>
  <si>
    <t>2.3.</t>
  </si>
  <si>
    <t>Основное мероприятие 1. «Приобретение в муниципальную собственность объектов коммунального хозяйства на территории Томского района»</t>
  </si>
  <si>
    <t>2.3.1.</t>
  </si>
  <si>
    <t>2.7.</t>
  </si>
  <si>
    <t>2.9.</t>
  </si>
  <si>
    <t>2.9.1.</t>
  </si>
  <si>
    <t>2.10.</t>
  </si>
  <si>
    <t>2.10.1.</t>
  </si>
  <si>
    <t>2.11.</t>
  </si>
  <si>
    <t>2.11.1.</t>
  </si>
  <si>
    <t>2.12.</t>
  </si>
  <si>
    <t>2.12.1.</t>
  </si>
  <si>
    <t>4.1.1.</t>
  </si>
  <si>
    <t xml:space="preserve">Приложение 1 </t>
  </si>
  <si>
    <t xml:space="preserve">к Порядку проведения и критерии оценки </t>
  </si>
  <si>
    <t>эффективности реализации муниципальных</t>
  </si>
  <si>
    <t>программ Томского района</t>
  </si>
  <si>
    <t xml:space="preserve">                                                                                  (название программы) </t>
  </si>
  <si>
    <t>(Ответственный исполнитель муниципальной программы)</t>
  </si>
  <si>
    <t>Количество разработанной проектно-сметной документации и проведенных экспертиз, шт.</t>
  </si>
  <si>
    <t>Экономия в следствии проведения торгов</t>
  </si>
  <si>
    <t>Основное мероприятие 1. «Разработка проектно-сметной документации и подготовка технико-экономического обоснования на объекты инженерной инфраструктуры Томского района»</t>
  </si>
  <si>
    <t>Экономия по торгам</t>
  </si>
  <si>
    <t>Количество организаций получивших субсидии, шт.</t>
  </si>
  <si>
    <t>Основное мероприятие 1. «Приобретение материалов, оборудования и транспорта на развитие инженерной инфраструктуры Томского района»</t>
  </si>
  <si>
    <t>Основное мероприятие 1. «Разработка проекта зон санитарной охраны водозаборных скважин в населённых пунктах Томского района»</t>
  </si>
  <si>
    <t>Количество убранных несанкционированных свалок, шт.</t>
  </si>
  <si>
    <t>Количество проведенных оценок, усл. ед.</t>
  </si>
  <si>
    <t>Количество приобретенных материалов и оборудования, ед.</t>
  </si>
  <si>
    <t>Экономия в результате проведения торгов</t>
  </si>
  <si>
    <t>Количество построенных объектов, шт.</t>
  </si>
  <si>
    <t>Управления ЖКХ, ГО и ЧС</t>
  </si>
  <si>
    <t>Задача 3 подпрограммы 1.</t>
  </si>
  <si>
    <t>Основное мероприятие 1. «Проведение регламентных работ на объектах газораспределения Томского района»</t>
  </si>
  <si>
    <t>Количество проведенных регламентных работ</t>
  </si>
  <si>
    <t>Количество приобретенной техники, шт</t>
  </si>
  <si>
    <t>Количество отремонтированных объектов коммунального хозяйства, шт.</t>
  </si>
  <si>
    <t>Количество проведенных капитальных ремонтов объектов коммунальной инфраструктуры в целях подготовки хозяйственного комплекса Томской области к безаварийному прохождению отопительного сезона, ед.</t>
  </si>
  <si>
    <t>Основное мероприятие 1. «Капитальный ремонт и (или) ремонт объектов коммунального хозяйства»</t>
  </si>
  <si>
    <t>2.4.</t>
  </si>
  <si>
    <t>Задача 4 подпрограммы 2, всего</t>
  </si>
  <si>
    <t>2.4..1.</t>
  </si>
  <si>
    <t>Основное мероприятие 1. «Проведение технического освидетельствования строительных конструкций, технического обследования дымовых труб, строительных конструкций зданий, резервуаров котельного оборудования, экспертизы промышленной безопасности котельных»</t>
  </si>
  <si>
    <t>2.5.</t>
  </si>
  <si>
    <t>Задача 5 подпрограммы 2, всего</t>
  </si>
  <si>
    <t>2.5..1.</t>
  </si>
  <si>
    <t>Количество полученных заключений по результатам технического обследования строительных конструкций, шт.</t>
  </si>
  <si>
    <t>2.7.1.</t>
  </si>
  <si>
    <t>Основное мероприятие 1. «Чистая вода»</t>
  </si>
  <si>
    <t>Основное мероприятие 1. «Компенсация сверхнормативных расходов и выпадающих доходов ресурсоснабжающих организаций»</t>
  </si>
  <si>
    <t>Основное мероприятие 1. «Развитие инфраструктуры по обращению с твердыми коммунальными отходами»</t>
  </si>
  <si>
    <t>Основное мероприятие 1. «Проведение регламентных работ на объектах инженерной инфраструктуры Томского района»</t>
  </si>
  <si>
    <t>Количество проведенных регламентных работ, шт.</t>
  </si>
  <si>
    <t>Цель ПП3 - Повышение качества окружающей среды, рациональное и эффективное использование природных ресурсов в Томском районе</t>
  </si>
  <si>
    <t>Количество обеспеченных контейнерным парком поселений, единиц</t>
  </si>
  <si>
    <t>Цель ПП4 - Регулирование численности безнадзорных животных</t>
  </si>
  <si>
    <t>Основное мероприятие 1. «Повышение безопасности населения на территории муниципального образования "Томский район"»</t>
  </si>
  <si>
    <t xml:space="preserve"> Количество безнадзорных животных, подлежащих учёту, голов</t>
  </si>
  <si>
    <t>Цель ПП5 -Предотвращение чрезвычайных происшествий на территории Томского района</t>
  </si>
  <si>
    <t>Показатель 1 задачи 1. Количество реализованных мероприятий</t>
  </si>
  <si>
    <t>Контракты будут оплачены в 2022 году</t>
  </si>
  <si>
    <t>Увеличение количества поданных заявок</t>
  </si>
  <si>
    <t>Работы будут оплачены в 2022 году</t>
  </si>
  <si>
    <t>Увеличение количества полученных предписаних от надзорных органов</t>
  </si>
  <si>
    <t>Подпрограмма 1  «Газификация муниципального образования «Томский район», всего</t>
  </si>
  <si>
    <t>Муниципальная программа «Улучшение комфортности проживания на территории Томского района», всего</t>
  </si>
  <si>
    <t>Подпрограмма 2 «Развитие социальной и инженерной инфраструктуры Томского района», всего</t>
  </si>
  <si>
    <t>Подпрограмма 3 «Охрана окружающей среды, воспроизводство и рациональное использование природных ресурсов
 муниципального образования «Томский район», всего</t>
  </si>
  <si>
    <t>Подпрограмма 4 «Осуществление отдельных государственных полномочий по организации мероприятий при осуществлении деятельности по обращению с животными без владельцев»</t>
  </si>
  <si>
    <t>Подпрограмма 5  «Гражданская оборона и защита населения от чрезвычайных ситуаций»</t>
  </si>
  <si>
    <t>1.3.</t>
  </si>
  <si>
    <t>1.3.1.</t>
  </si>
  <si>
    <t>Улучшение комфортности проживания на территории Томского района за 2021 год</t>
  </si>
  <si>
    <t xml:space="preserve">ОТЧЕТ ОБ ИСПОЛНЕНИИ МУНИЦИПАЛЬНОЙ ПРОГРАММЫ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</si>
</sst>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0" x14ac:knownFonts="1">
    <font>
      <sz val="12"/>
      <color theme="1"/>
      <name val="Calibri"/>
      <family val="2"/>
      <charset val="204"/>
      <scheme val="minor"/>
    </font>
    <font>
      <b/>
      <sz val="12"/>
      <color theme="1"/>
      <name val="Calibri"/>
      <family val="2"/>
      <charset val="204"/>
      <scheme val="minor"/>
    </font>
    <font>
      <sz val="11"/>
      <color theme="1"/>
      <name val="Calibri"/>
      <family val="2"/>
      <charset val="204"/>
      <scheme val="minor"/>
    </font>
    <font>
      <sz val="10"/>
      <color theme="1"/>
      <name val="Times New Roman"/>
      <family val="1"/>
      <charset val="204"/>
    </font>
    <font>
      <sz val="5"/>
      <color theme="1"/>
      <name val="Times New Roman"/>
      <family val="1"/>
      <charset val="204"/>
    </font>
    <font>
      <sz val="5"/>
      <color rgb="FF000000"/>
      <name val="Times New Roman"/>
      <family val="1"/>
      <charset val="204"/>
    </font>
    <font>
      <vertAlign val="superscript"/>
      <sz val="5"/>
      <color theme="1"/>
      <name val="Times New Roman"/>
      <family val="1"/>
      <charset val="204"/>
    </font>
    <font>
      <sz val="5"/>
      <color rgb="FFFF0000"/>
      <name val="Times New Roman"/>
      <family val="1"/>
      <charset val="204"/>
    </font>
    <font>
      <sz val="5"/>
      <name val="Times New Roman"/>
      <family val="1"/>
      <charset val="204"/>
    </font>
    <font>
      <sz val="5"/>
      <color rgb="FF111111"/>
      <name val="Times New Roman"/>
      <family val="1"/>
      <charset val="204"/>
    </font>
    <font>
      <b/>
      <sz val="10"/>
      <color theme="1"/>
      <name val="Times New Roman"/>
      <family val="1"/>
      <charset val="204"/>
    </font>
    <font>
      <b/>
      <sz val="5"/>
      <color theme="1"/>
      <name val="Times New Roman"/>
      <family val="1"/>
      <charset val="204"/>
    </font>
    <font>
      <b/>
      <sz val="8"/>
      <color theme="1"/>
      <name val="Times New Roman"/>
      <family val="1"/>
      <charset val="204"/>
    </font>
    <font>
      <b/>
      <sz val="11"/>
      <color theme="1"/>
      <name val="Calibri"/>
      <family val="2"/>
      <charset val="204"/>
      <scheme val="minor"/>
    </font>
    <font>
      <b/>
      <sz val="5"/>
      <name val="Times New Roman"/>
      <family val="1"/>
      <charset val="204"/>
    </font>
    <font>
      <sz val="12"/>
      <name val="Times New Roman"/>
      <family val="1"/>
      <charset val="204"/>
    </font>
    <font>
      <b/>
      <sz val="12"/>
      <name val="Times New Roman"/>
      <family val="1"/>
      <charset val="204"/>
    </font>
    <font>
      <b/>
      <sz val="7"/>
      <name val="Times New Roman"/>
      <family val="1"/>
      <charset val="204"/>
    </font>
    <font>
      <sz val="10"/>
      <name val="Times New Roman"/>
      <family val="1"/>
      <charset val="204"/>
    </font>
    <font>
      <sz val="12"/>
      <name val="Calibri"/>
      <family val="2"/>
      <charset val="204"/>
      <scheme val="minor"/>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s>
  <cellStyleXfs count="1">
    <xf numFmtId="0" fontId="0" fillId="0" borderId="0"/>
  </cellStyleXfs>
  <cellXfs count="201">
    <xf numFmtId="0" fontId="0" fillId="0" borderId="0" xfId="0"/>
    <xf numFmtId="0" fontId="2" fillId="0" borderId="0" xfId="0" applyFont="1" applyAlignment="1">
      <alignment vertical="center" wrapText="1"/>
    </xf>
    <xf numFmtId="0" fontId="3" fillId="0" borderId="1" xfId="0" applyFont="1" applyBorder="1" applyAlignment="1">
      <alignment vertical="center" wrapText="1"/>
    </xf>
    <xf numFmtId="0" fontId="2" fillId="0" borderId="1" xfId="0" applyFont="1" applyBorder="1" applyAlignment="1">
      <alignment vertical="center" wrapText="1"/>
    </xf>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vertical="center" wrapText="1"/>
    </xf>
    <xf numFmtId="0" fontId="5" fillId="0" borderId="1" xfId="0" applyFont="1" applyBorder="1" applyAlignment="1">
      <alignment horizontal="center" vertical="center" wrapText="1"/>
    </xf>
    <xf numFmtId="0" fontId="4" fillId="0" borderId="1" xfId="0" applyFont="1" applyBorder="1" applyAlignment="1">
      <alignment horizontal="justify" vertical="center" wrapText="1"/>
    </xf>
    <xf numFmtId="0" fontId="5" fillId="0" borderId="2" xfId="0" applyFont="1" applyBorder="1" applyAlignment="1">
      <alignment horizontal="center" vertical="center" wrapText="1"/>
    </xf>
    <xf numFmtId="0" fontId="4" fillId="0" borderId="2" xfId="0" applyFont="1" applyBorder="1" applyAlignment="1">
      <alignment horizontal="center" vertical="center" wrapText="1"/>
    </xf>
    <xf numFmtId="0" fontId="0" fillId="0" borderId="1" xfId="0" applyBorder="1" applyAlignment="1">
      <alignment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3" xfId="0" applyFont="1" applyBorder="1" applyAlignment="1">
      <alignment vertical="center" wrapText="1"/>
    </xf>
    <xf numFmtId="0" fontId="5" fillId="0" borderId="1" xfId="0" applyFont="1" applyBorder="1" applyAlignment="1">
      <alignment vertical="center" wrapText="1"/>
    </xf>
    <xf numFmtId="0" fontId="4" fillId="0" borderId="9" xfId="0" applyFont="1" applyBorder="1" applyAlignment="1">
      <alignment vertical="center" wrapText="1"/>
    </xf>
    <xf numFmtId="0" fontId="4" fillId="0" borderId="0" xfId="0" applyFont="1" applyBorder="1" applyAlignment="1">
      <alignment horizontal="center" vertical="center" wrapText="1"/>
    </xf>
    <xf numFmtId="0" fontId="5" fillId="0" borderId="1" xfId="0" applyFont="1" applyBorder="1" applyAlignment="1">
      <alignment horizontal="justify" vertical="center" wrapText="1"/>
    </xf>
    <xf numFmtId="4" fontId="4" fillId="0" borderId="1" xfId="0" applyNumberFormat="1" applyFont="1" applyBorder="1" applyAlignment="1">
      <alignment horizontal="center" vertical="center" wrapText="1"/>
    </xf>
    <xf numFmtId="0" fontId="0" fillId="0" borderId="1" xfId="0" applyBorder="1"/>
    <xf numFmtId="0" fontId="4" fillId="0" borderId="1" xfId="0" applyFont="1" applyBorder="1" applyAlignment="1">
      <alignment horizontal="left" vertical="center" wrapText="1"/>
    </xf>
    <xf numFmtId="0" fontId="3" fillId="0" borderId="0" xfId="0" applyFont="1" applyBorder="1" applyAlignment="1">
      <alignment vertical="center" wrapText="1"/>
    </xf>
    <xf numFmtId="0" fontId="4" fillId="0" borderId="1" xfId="0" applyFont="1" applyBorder="1" applyAlignment="1">
      <alignment horizontal="right" vertical="center" wrapText="1"/>
    </xf>
    <xf numFmtId="0" fontId="4" fillId="0" borderId="4" xfId="0" applyFont="1" applyBorder="1" applyAlignment="1">
      <alignment horizontal="right" vertical="center" wrapText="1"/>
    </xf>
    <xf numFmtId="0" fontId="11" fillId="0" borderId="1" xfId="0" applyFont="1" applyBorder="1" applyAlignment="1">
      <alignment horizontal="center" vertical="center" wrapText="1"/>
    </xf>
    <xf numFmtId="0" fontId="11" fillId="0" borderId="1" xfId="0" applyFont="1" applyBorder="1" applyAlignment="1">
      <alignment horizontal="left" vertical="center" wrapText="1"/>
    </xf>
    <xf numFmtId="0" fontId="12" fillId="0" borderId="1" xfId="0" applyFont="1" applyBorder="1" applyAlignment="1">
      <alignment horizontal="center" vertical="center" wrapText="1"/>
    </xf>
    <xf numFmtId="0" fontId="13" fillId="0" borderId="0" xfId="0" applyFont="1" applyAlignment="1">
      <alignment vertical="center" wrapText="1"/>
    </xf>
    <xf numFmtId="0" fontId="1" fillId="0" borderId="0" xfId="0" applyFont="1"/>
    <xf numFmtId="16" fontId="11" fillId="0" borderId="1" xfId="0" applyNumberFormat="1" applyFont="1" applyBorder="1" applyAlignment="1">
      <alignment horizontal="center" vertical="center" wrapText="1"/>
    </xf>
    <xf numFmtId="0" fontId="11" fillId="0" borderId="2" xfId="0" applyFont="1" applyBorder="1" applyAlignment="1">
      <alignment vertical="center" wrapText="1"/>
    </xf>
    <xf numFmtId="0" fontId="0" fillId="0" borderId="0" xfId="0" applyFont="1"/>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4" xfId="0" applyFont="1" applyBorder="1" applyAlignment="1">
      <alignment horizontal="left" vertical="center" wrapText="1"/>
    </xf>
    <xf numFmtId="0" fontId="0" fillId="0" borderId="2" xfId="0" applyBorder="1"/>
    <xf numFmtId="0" fontId="11" fillId="0" borderId="0" xfId="0" applyFont="1" applyBorder="1" applyAlignment="1">
      <alignment horizontal="center" vertical="center" wrapText="1"/>
    </xf>
    <xf numFmtId="0" fontId="10" fillId="0" borderId="0" xfId="0" applyFont="1" applyBorder="1" applyAlignment="1">
      <alignment vertical="center" wrapText="1"/>
    </xf>
    <xf numFmtId="4" fontId="4" fillId="0" borderId="0" xfId="0" applyNumberFormat="1" applyFont="1" applyBorder="1" applyAlignment="1">
      <alignment horizontal="center" vertical="center" wrapText="1"/>
    </xf>
    <xf numFmtId="0" fontId="0" fillId="0" borderId="0" xfId="0" applyBorder="1"/>
    <xf numFmtId="0" fontId="2" fillId="0" borderId="0" xfId="0" applyFont="1" applyBorder="1" applyAlignment="1">
      <alignment vertical="center" wrapText="1"/>
    </xf>
    <xf numFmtId="0" fontId="4" fillId="0" borderId="0"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0" fontId="4" fillId="0" borderId="10" xfId="0" applyFont="1" applyBorder="1" applyAlignment="1">
      <alignment vertical="center" wrapText="1"/>
    </xf>
    <xf numFmtId="0" fontId="4" fillId="0" borderId="13"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5" fillId="0" borderId="7" xfId="0" applyFont="1" applyBorder="1" applyAlignment="1">
      <alignment vertical="center" wrapText="1"/>
    </xf>
    <xf numFmtId="0" fontId="5" fillId="0" borderId="10" xfId="0" applyFont="1" applyBorder="1" applyAlignment="1">
      <alignment vertical="center" wrapText="1"/>
    </xf>
    <xf numFmtId="0" fontId="4" fillId="0" borderId="7" xfId="0" applyFont="1" applyBorder="1" applyAlignment="1">
      <alignment vertical="center" textRotation="90" wrapText="1"/>
    </xf>
    <xf numFmtId="0" fontId="4" fillId="0" borderId="13" xfId="0" applyFont="1" applyBorder="1" applyAlignment="1">
      <alignment vertical="center" textRotation="90" wrapText="1"/>
    </xf>
    <xf numFmtId="0" fontId="4" fillId="0" borderId="0" xfId="0" applyFont="1" applyBorder="1" applyAlignment="1">
      <alignment vertical="center" textRotation="90" wrapText="1"/>
    </xf>
    <xf numFmtId="0" fontId="4" fillId="0" borderId="8" xfId="0" applyFont="1" applyBorder="1" applyAlignment="1">
      <alignment vertical="center" textRotation="90" wrapText="1"/>
    </xf>
    <xf numFmtId="0" fontId="4" fillId="0" borderId="1" xfId="0" applyFont="1" applyBorder="1" applyAlignment="1">
      <alignment vertical="center" wrapText="1"/>
    </xf>
    <xf numFmtId="0" fontId="4" fillId="0" borderId="0" xfId="0" applyFont="1" applyBorder="1" applyAlignment="1">
      <alignment vertical="center" wrapText="1"/>
    </xf>
    <xf numFmtId="0" fontId="11" fillId="0" borderId="4" xfId="0" applyFont="1" applyBorder="1" applyAlignment="1">
      <alignment vertical="center" wrapText="1"/>
    </xf>
    <xf numFmtId="0" fontId="11" fillId="0" borderId="1" xfId="0" applyFont="1" applyBorder="1" applyAlignment="1">
      <alignment vertical="center" wrapText="1"/>
    </xf>
    <xf numFmtId="0" fontId="4" fillId="0" borderId="6" xfId="0" applyFont="1" applyBorder="1" applyAlignment="1">
      <alignment vertical="center" wrapText="1"/>
    </xf>
    <xf numFmtId="0" fontId="5" fillId="0" borderId="6" xfId="0" applyFont="1" applyBorder="1" applyAlignment="1">
      <alignment vertical="center" wrapText="1"/>
    </xf>
    <xf numFmtId="0" fontId="4" fillId="0" borderId="4" xfId="0" applyFont="1" applyBorder="1" applyAlignment="1">
      <alignment horizontal="right" vertical="top" wrapText="1"/>
    </xf>
    <xf numFmtId="0" fontId="4" fillId="0" borderId="4" xfId="0" applyFont="1" applyBorder="1" applyAlignment="1">
      <alignment vertical="top" wrapText="1"/>
    </xf>
    <xf numFmtId="0" fontId="5" fillId="0" borderId="4" xfId="0" applyFont="1" applyBorder="1" applyAlignment="1">
      <alignment vertical="top" wrapText="1"/>
    </xf>
    <xf numFmtId="0" fontId="4" fillId="0" borderId="7" xfId="0" applyFont="1" applyBorder="1" applyAlignment="1">
      <alignment vertical="top" wrapText="1"/>
    </xf>
    <xf numFmtId="0" fontId="4" fillId="0" borderId="8" xfId="0" applyFont="1" applyBorder="1" applyAlignment="1">
      <alignment vertical="top" wrapText="1"/>
    </xf>
    <xf numFmtId="0" fontId="5" fillId="0" borderId="1" xfId="0" applyFont="1" applyBorder="1" applyAlignment="1">
      <alignment horizontal="center" vertical="top" wrapText="1"/>
    </xf>
    <xf numFmtId="0" fontId="7" fillId="0" borderId="1" xfId="0" applyFont="1" applyBorder="1" applyAlignment="1">
      <alignment horizontal="center" vertical="top" wrapText="1"/>
    </xf>
    <xf numFmtId="0" fontId="4" fillId="0" borderId="2" xfId="0" applyFont="1" applyBorder="1" applyAlignment="1">
      <alignment horizontal="center" vertical="top" wrapText="1"/>
    </xf>
    <xf numFmtId="0" fontId="2" fillId="0" borderId="0" xfId="0" applyFont="1" applyBorder="1" applyAlignment="1">
      <alignment vertical="top" wrapText="1"/>
    </xf>
    <xf numFmtId="0" fontId="0" fillId="0" borderId="0" xfId="0" applyBorder="1" applyAlignment="1">
      <alignment vertical="top"/>
    </xf>
    <xf numFmtId="0" fontId="0" fillId="0" borderId="0" xfId="0" applyAlignment="1">
      <alignment vertical="top"/>
    </xf>
    <xf numFmtId="0" fontId="4" fillId="0" borderId="10" xfId="0" applyFont="1" applyBorder="1" applyAlignment="1">
      <alignment vertical="top" wrapText="1"/>
    </xf>
    <xf numFmtId="0" fontId="4" fillId="0" borderId="1" xfId="0" applyFont="1" applyBorder="1" applyAlignment="1">
      <alignment horizontal="center" vertical="top" wrapText="1"/>
    </xf>
    <xf numFmtId="0" fontId="5" fillId="0" borderId="2" xfId="0" applyFont="1" applyBorder="1" applyAlignment="1">
      <alignment horizontal="center" vertical="top" wrapText="1"/>
    </xf>
    <xf numFmtId="0" fontId="4" fillId="0" borderId="1" xfId="0" applyFont="1" applyBorder="1" applyAlignment="1">
      <alignment vertical="top" wrapText="1"/>
    </xf>
    <xf numFmtId="0" fontId="4" fillId="0" borderId="5" xfId="0" applyFont="1" applyBorder="1" applyAlignment="1">
      <alignment vertical="top" wrapText="1"/>
    </xf>
    <xf numFmtId="0" fontId="4" fillId="0" borderId="13" xfId="0" applyFont="1" applyBorder="1" applyAlignment="1">
      <alignment vertical="top" wrapText="1"/>
    </xf>
    <xf numFmtId="4" fontId="5" fillId="0" borderId="2" xfId="0" applyNumberFormat="1" applyFont="1" applyBorder="1" applyAlignment="1">
      <alignment horizontal="center" vertical="top" wrapText="1"/>
    </xf>
    <xf numFmtId="0" fontId="4" fillId="0" borderId="0" xfId="0" applyFont="1" applyBorder="1" applyAlignment="1">
      <alignment vertical="top" wrapText="1"/>
    </xf>
    <xf numFmtId="0" fontId="4" fillId="0" borderId="0" xfId="0" applyFont="1" applyBorder="1" applyAlignment="1">
      <alignment horizontal="center" vertical="top" wrapText="1"/>
    </xf>
    <xf numFmtId="0" fontId="4" fillId="0" borderId="7" xfId="0" applyFont="1" applyBorder="1" applyAlignment="1">
      <alignment vertical="top" textRotation="90" wrapText="1"/>
    </xf>
    <xf numFmtId="0" fontId="4" fillId="0" borderId="0" xfId="0" applyFont="1" applyBorder="1" applyAlignment="1">
      <alignment vertical="top" textRotation="90" wrapText="1"/>
    </xf>
    <xf numFmtId="0" fontId="4" fillId="0" borderId="8" xfId="0" applyFont="1" applyBorder="1" applyAlignment="1">
      <alignment vertical="top" textRotation="90" wrapText="1"/>
    </xf>
    <xf numFmtId="0" fontId="4" fillId="0" borderId="6" xfId="0" applyFont="1" applyBorder="1" applyAlignment="1">
      <alignment horizontal="center" vertical="top" wrapText="1"/>
    </xf>
    <xf numFmtId="0" fontId="2" fillId="0" borderId="1" xfId="0" applyFont="1" applyBorder="1" applyAlignment="1">
      <alignment vertical="top" wrapText="1"/>
    </xf>
    <xf numFmtId="0" fontId="0" fillId="0" borderId="1" xfId="0" applyBorder="1" applyAlignment="1">
      <alignment vertical="top"/>
    </xf>
    <xf numFmtId="0" fontId="0" fillId="0" borderId="2" xfId="0" applyBorder="1" applyAlignment="1">
      <alignment vertical="top"/>
    </xf>
    <xf numFmtId="0" fontId="4" fillId="0" borderId="4" xfId="0" applyFont="1" applyBorder="1" applyAlignment="1">
      <alignment horizontal="center" vertical="top" wrapText="1"/>
    </xf>
    <xf numFmtId="0" fontId="0" fillId="0" borderId="1" xfId="0" applyBorder="1" applyAlignment="1">
      <alignment vertical="top" wrapText="1"/>
    </xf>
    <xf numFmtId="4" fontId="4" fillId="0" borderId="1" xfId="0" applyNumberFormat="1" applyFont="1" applyBorder="1" applyAlignment="1">
      <alignment horizontal="center" vertical="top" wrapText="1"/>
    </xf>
    <xf numFmtId="0" fontId="4" fillId="0" borderId="14" xfId="0" applyFont="1" applyBorder="1" applyAlignment="1">
      <alignment vertical="center" wrapText="1"/>
    </xf>
    <xf numFmtId="0" fontId="4" fillId="0" borderId="15" xfId="0" applyFont="1" applyBorder="1" applyAlignment="1">
      <alignment vertical="center" wrapText="1"/>
    </xf>
    <xf numFmtId="0" fontId="11" fillId="0" borderId="7" xfId="0" applyFont="1" applyBorder="1" applyAlignment="1">
      <alignment vertical="center" wrapText="1"/>
    </xf>
    <xf numFmtId="0" fontId="8" fillId="0" borderId="1" xfId="0" applyFont="1" applyFill="1" applyBorder="1" applyAlignment="1">
      <alignment vertical="center" wrapText="1"/>
    </xf>
    <xf numFmtId="0" fontId="14" fillId="0" borderId="1" xfId="0" applyFont="1" applyFill="1" applyBorder="1" applyAlignment="1">
      <alignment vertical="center" wrapText="1"/>
    </xf>
    <xf numFmtId="0" fontId="8" fillId="0" borderId="1" xfId="0" applyFont="1" applyFill="1" applyBorder="1"/>
    <xf numFmtId="0" fontId="8" fillId="0" borderId="0" xfId="0" applyFont="1" applyFill="1" applyBorder="1"/>
    <xf numFmtId="0" fontId="15" fillId="0" borderId="0" xfId="0" applyFont="1" applyFill="1" applyBorder="1"/>
    <xf numFmtId="0" fontId="8" fillId="0" borderId="0" xfId="0" applyFont="1" applyFill="1"/>
    <xf numFmtId="0" fontId="8" fillId="0"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8" fillId="0" borderId="0" xfId="0" applyFont="1" applyFill="1" applyBorder="1" applyAlignment="1">
      <alignment vertical="center" wrapText="1"/>
    </xf>
    <xf numFmtId="0" fontId="8" fillId="0" borderId="0" xfId="0" applyFont="1" applyFill="1" applyAlignment="1">
      <alignment vertical="center" wrapText="1"/>
    </xf>
    <xf numFmtId="0" fontId="14" fillId="0" borderId="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4" fillId="0" borderId="0" xfId="0" applyFont="1" applyFill="1" applyBorder="1" applyAlignment="1">
      <alignment vertical="center" wrapText="1"/>
    </xf>
    <xf numFmtId="0" fontId="14" fillId="0" borderId="0" xfId="0" applyFont="1" applyFill="1" applyAlignment="1">
      <alignment vertical="center" wrapText="1"/>
    </xf>
    <xf numFmtId="0" fontId="14" fillId="0" borderId="0" xfId="0" applyFont="1" applyFill="1"/>
    <xf numFmtId="0" fontId="17" fillId="0" borderId="0" xfId="0" applyFont="1" applyFill="1" applyBorder="1" applyAlignment="1">
      <alignment horizontal="center" vertical="center" wrapText="1"/>
    </xf>
    <xf numFmtId="0" fontId="14" fillId="0" borderId="1"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1" xfId="0" applyFont="1" applyFill="1" applyBorder="1" applyAlignment="1">
      <alignment horizontal="center" vertical="center"/>
    </xf>
    <xf numFmtId="0" fontId="14" fillId="0" borderId="4" xfId="0" applyFont="1" applyFill="1" applyBorder="1" applyAlignment="1">
      <alignment horizontal="center" vertical="center" wrapText="1"/>
    </xf>
    <xf numFmtId="0" fontId="8" fillId="0" borderId="4" xfId="0" applyFont="1" applyFill="1" applyBorder="1" applyAlignment="1">
      <alignment horizontal="center" vertical="center" wrapText="1"/>
    </xf>
    <xf numFmtId="2" fontId="14"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2" fontId="8" fillId="0" borderId="1" xfId="0" applyNumberFormat="1" applyFont="1" applyFill="1" applyBorder="1" applyAlignment="1">
      <alignment horizontal="center" vertical="center" wrapText="1"/>
    </xf>
    <xf numFmtId="2" fontId="14" fillId="0" borderId="4"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16" fontId="14" fillId="0" borderId="4"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164" fontId="14" fillId="0" borderId="1" xfId="0" applyNumberFormat="1" applyFont="1" applyFill="1" applyBorder="1" applyAlignment="1">
      <alignment horizontal="center" vertical="center" wrapText="1"/>
    </xf>
    <xf numFmtId="164" fontId="14" fillId="0" borderId="4" xfId="0" applyNumberFormat="1" applyFont="1" applyFill="1" applyBorder="1" applyAlignment="1">
      <alignment horizontal="center" vertical="center" wrapText="1"/>
    </xf>
    <xf numFmtId="164" fontId="8" fillId="0" borderId="4" xfId="0" applyNumberFormat="1" applyFont="1" applyFill="1" applyBorder="1" applyAlignment="1">
      <alignment horizontal="center" vertical="center" wrapText="1"/>
    </xf>
    <xf numFmtId="164" fontId="8" fillId="0" borderId="1" xfId="0" applyNumberFormat="1" applyFont="1" applyFill="1" applyBorder="1" applyAlignment="1">
      <alignment horizontal="center" vertical="center" wrapText="1"/>
    </xf>
    <xf numFmtId="0" fontId="15" fillId="0" borderId="0" xfId="0" applyFont="1" applyFill="1" applyAlignment="1">
      <alignment horizontal="left" vertical="center"/>
    </xf>
    <xf numFmtId="49" fontId="15" fillId="0" borderId="0" xfId="0" applyNumberFormat="1" applyFont="1" applyFill="1" applyAlignment="1">
      <alignment horizontal="right" vertical="center"/>
    </xf>
    <xf numFmtId="0" fontId="15" fillId="0" borderId="0" xfId="0" applyFont="1" applyFill="1" applyAlignment="1">
      <alignment horizontal="right" vertical="center"/>
    </xf>
    <xf numFmtId="0" fontId="18" fillId="0" borderId="1" xfId="0" applyFont="1" applyFill="1" applyBorder="1" applyAlignment="1">
      <alignment horizontal="center" vertical="center"/>
    </xf>
    <xf numFmtId="0" fontId="4" fillId="0" borderId="4" xfId="0" applyFont="1" applyBorder="1" applyAlignment="1">
      <alignment horizontal="left" vertical="center" wrapText="1"/>
    </xf>
    <xf numFmtId="0" fontId="4" fillId="0" borderId="6" xfId="0" applyFont="1" applyBorder="1" applyAlignment="1">
      <alignment horizontal="left"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Border="1" applyAlignment="1">
      <alignment vertical="center" wrapText="1"/>
    </xf>
    <xf numFmtId="4" fontId="4" fillId="0" borderId="1" xfId="0" applyNumberFormat="1" applyFont="1" applyBorder="1" applyAlignment="1">
      <alignment horizontal="center" vertical="center" wrapText="1"/>
    </xf>
    <xf numFmtId="0" fontId="2" fillId="0" borderId="0" xfId="0" applyFont="1" applyAlignment="1">
      <alignment vertical="center" wrapText="1"/>
    </xf>
    <xf numFmtId="0" fontId="5" fillId="0" borderId="1" xfId="0" applyFont="1" applyBorder="1" applyAlignment="1">
      <alignment vertical="center" wrapText="1"/>
    </xf>
    <xf numFmtId="0" fontId="5" fillId="0" borderId="1" xfId="0" applyFont="1" applyBorder="1" applyAlignment="1">
      <alignment horizontal="center" vertical="center" wrapText="1"/>
    </xf>
    <xf numFmtId="0" fontId="3" fillId="0" borderId="0" xfId="0" applyFont="1" applyBorder="1" applyAlignment="1">
      <alignment vertical="center" wrapText="1"/>
    </xf>
    <xf numFmtId="0" fontId="4" fillId="0" borderId="0" xfId="0" applyFont="1" applyBorder="1" applyAlignment="1">
      <alignment horizontal="center" vertical="center" textRotation="90" wrapText="1"/>
    </xf>
    <xf numFmtId="0" fontId="4" fillId="0" borderId="1" xfId="0" applyFont="1" applyBorder="1" applyAlignment="1">
      <alignment vertical="center" wrapText="1"/>
    </xf>
    <xf numFmtId="0" fontId="4" fillId="0" borderId="1" xfId="0" applyFont="1" applyBorder="1" applyAlignment="1">
      <alignment horizontal="center" vertical="top" wrapText="1"/>
    </xf>
    <xf numFmtId="0" fontId="5" fillId="0" borderId="1" xfId="0" applyFont="1" applyBorder="1" applyAlignment="1">
      <alignment horizontal="center" vertical="top" wrapText="1"/>
    </xf>
    <xf numFmtId="0" fontId="4" fillId="0" borderId="1" xfId="0" applyFont="1" applyBorder="1" applyAlignment="1">
      <alignment vertical="top"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4" fontId="5" fillId="0" borderId="1" xfId="0" applyNumberFormat="1" applyFont="1" applyBorder="1" applyAlignment="1">
      <alignment horizontal="center" vertical="top" wrapText="1"/>
    </xf>
    <xf numFmtId="0" fontId="11" fillId="0" borderId="1" xfId="0" applyFont="1" applyBorder="1" applyAlignment="1">
      <alignment vertical="center" wrapText="1"/>
    </xf>
    <xf numFmtId="0" fontId="4" fillId="0" borderId="1" xfId="0" applyFont="1" applyBorder="1" applyAlignment="1">
      <alignment horizontal="center" vertical="center" textRotation="90" wrapText="1"/>
    </xf>
    <xf numFmtId="0" fontId="0" fillId="0" borderId="1" xfId="0" applyBorder="1" applyAlignment="1">
      <alignment vertical="center" wrapText="1"/>
    </xf>
    <xf numFmtId="4" fontId="5" fillId="0" borderId="1" xfId="0" applyNumberFormat="1" applyFont="1" applyBorder="1" applyAlignment="1">
      <alignment horizontal="center" vertical="center" wrapText="1"/>
    </xf>
    <xf numFmtId="0" fontId="0" fillId="0" borderId="1" xfId="0" applyBorder="1" applyAlignment="1">
      <alignment vertical="center" textRotation="90" wrapText="1"/>
    </xf>
    <xf numFmtId="0" fontId="4" fillId="0" borderId="1" xfId="0" applyFont="1" applyBorder="1" applyAlignment="1">
      <alignment horizontal="justify" vertical="center" wrapText="1"/>
    </xf>
    <xf numFmtId="0" fontId="7" fillId="0" borderId="1" xfId="0" applyFont="1" applyBorder="1" applyAlignment="1">
      <alignment horizontal="center" vertical="top" wrapText="1"/>
    </xf>
    <xf numFmtId="0" fontId="11" fillId="0" borderId="5" xfId="0" applyFont="1" applyBorder="1" applyAlignment="1">
      <alignment horizontal="center" vertical="center" wrapText="1"/>
    </xf>
    <xf numFmtId="0" fontId="4" fillId="0" borderId="5" xfId="0" applyFont="1" applyBorder="1" applyAlignment="1">
      <alignment horizontal="left" vertical="center" wrapText="1"/>
    </xf>
    <xf numFmtId="0" fontId="11" fillId="0" borderId="4" xfId="0" applyFont="1" applyBorder="1" applyAlignment="1">
      <alignment horizontal="left" vertical="center" wrapText="1"/>
    </xf>
    <xf numFmtId="0" fontId="11" fillId="0" borderId="6" xfId="0" applyFont="1" applyBorder="1" applyAlignment="1">
      <alignment horizontal="left" vertical="center" wrapText="1"/>
    </xf>
    <xf numFmtId="164"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16" fontId="14" fillId="0" borderId="4" xfId="0" applyNumberFormat="1" applyFont="1" applyFill="1" applyBorder="1" applyAlignment="1">
      <alignment horizontal="center" vertical="center" wrapText="1"/>
    </xf>
    <xf numFmtId="0" fontId="19" fillId="0" borderId="5" xfId="0" applyFont="1" applyFill="1" applyBorder="1"/>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164" fontId="8" fillId="0" borderId="4" xfId="0" applyNumberFormat="1" applyFont="1" applyFill="1" applyBorder="1" applyAlignment="1">
      <alignment horizontal="center" vertical="center" wrapText="1"/>
    </xf>
    <xf numFmtId="164" fontId="8" fillId="0" borderId="5" xfId="0" applyNumberFormat="1" applyFont="1" applyFill="1" applyBorder="1" applyAlignment="1">
      <alignment horizontal="center" vertical="center" wrapText="1"/>
    </xf>
    <xf numFmtId="164" fontId="14" fillId="0" borderId="4" xfId="0" applyNumberFormat="1" applyFont="1" applyFill="1" applyBorder="1" applyAlignment="1">
      <alignment horizontal="center" vertical="center" wrapText="1"/>
    </xf>
    <xf numFmtId="164" fontId="14" fillId="0" borderId="5" xfId="0" applyNumberFormat="1" applyFont="1" applyFill="1" applyBorder="1" applyAlignment="1">
      <alignment horizontal="center" vertical="center" wrapText="1"/>
    </xf>
    <xf numFmtId="0" fontId="15" fillId="0" borderId="2"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3" xfId="0" applyFont="1" applyFill="1" applyBorder="1" applyAlignment="1">
      <alignment horizontal="center" vertical="center"/>
    </xf>
    <xf numFmtId="2" fontId="14"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164" fontId="14" fillId="0" borderId="1" xfId="0" applyNumberFormat="1" applyFont="1" applyFill="1" applyBorder="1" applyAlignment="1">
      <alignment horizontal="center" vertical="center" wrapText="1"/>
    </xf>
    <xf numFmtId="0" fontId="14" fillId="0" borderId="6" xfId="0" applyFont="1" applyFill="1" applyBorder="1" applyAlignment="1">
      <alignment horizontal="center" vertical="center" wrapText="1"/>
    </xf>
    <xf numFmtId="164" fontId="14" fillId="0" borderId="6" xfId="0" applyNumberFormat="1"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14" fillId="0" borderId="1" xfId="0" applyFont="1" applyFill="1" applyBorder="1" applyAlignment="1">
      <alignment horizontal="left" vertical="center" wrapText="1"/>
    </xf>
    <xf numFmtId="164" fontId="8" fillId="0" borderId="6" xfId="0" applyNumberFormat="1" applyFont="1" applyFill="1" applyBorder="1" applyAlignment="1">
      <alignment horizontal="center" vertical="center" wrapText="1"/>
    </xf>
    <xf numFmtId="0" fontId="8" fillId="0" borderId="6" xfId="0" applyFont="1" applyFill="1" applyBorder="1" applyAlignment="1">
      <alignment horizontal="center" vertical="center" wrapText="1"/>
    </xf>
    <xf numFmtId="0" fontId="16" fillId="0" borderId="2" xfId="0" applyFont="1" applyFill="1" applyBorder="1" applyAlignment="1">
      <alignment horizontal="center" vertical="center"/>
    </xf>
    <xf numFmtId="0" fontId="16" fillId="0" borderId="9"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2" xfId="0" applyFont="1" applyFill="1" applyBorder="1" applyAlignment="1">
      <alignment horizontal="center"/>
    </xf>
    <xf numFmtId="0" fontId="16" fillId="0" borderId="9" xfId="0" applyFont="1" applyFill="1" applyBorder="1" applyAlignment="1">
      <alignment horizontal="center"/>
    </xf>
    <xf numFmtId="0" fontId="16" fillId="0" borderId="3" xfId="0" applyFont="1" applyFill="1" applyBorder="1" applyAlignment="1">
      <alignment horizont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18" fillId="0" borderId="2" xfId="0" applyFont="1" applyFill="1" applyBorder="1" applyAlignment="1">
      <alignment horizontal="center" vertical="center"/>
    </xf>
    <xf numFmtId="0" fontId="18" fillId="0" borderId="9" xfId="0" applyFont="1" applyFill="1" applyBorder="1" applyAlignment="1">
      <alignment horizontal="center" vertical="center"/>
    </xf>
    <xf numFmtId="0" fontId="18" fillId="0" borderId="3" xfId="0" applyFont="1" applyFill="1" applyBorder="1" applyAlignment="1">
      <alignment horizontal="center" vertical="center"/>
    </xf>
    <xf numFmtId="164" fontId="8" fillId="0" borderId="4" xfId="0" applyNumberFormat="1" applyFont="1" applyFill="1" applyBorder="1" applyAlignment="1">
      <alignment horizontal="center" vertical="center"/>
    </xf>
    <xf numFmtId="164" fontId="8" fillId="0" borderId="6" xfId="0" applyNumberFormat="1" applyFont="1" applyFill="1" applyBorder="1" applyAlignment="1">
      <alignment horizontal="center" vertical="center"/>
    </xf>
    <xf numFmtId="0" fontId="8" fillId="0" borderId="1" xfId="0" applyFont="1" applyFill="1" applyBorder="1" applyAlignment="1">
      <alignment horizontal="left"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63"/>
  <sheetViews>
    <sheetView zoomScale="140" zoomScaleNormal="140" workbookViewId="0">
      <pane xSplit="2" ySplit="2" topLeftCell="C96" activePane="bottomRight" state="frozen"/>
      <selection pane="topRight" activeCell="C1" sqref="C1"/>
      <selection pane="bottomLeft" activeCell="A3" sqref="A3"/>
      <selection pane="bottomRight" activeCell="F105" sqref="F105:G105"/>
    </sheetView>
  </sheetViews>
  <sheetFormatPr defaultRowHeight="15.75" x14ac:dyDescent="0.25"/>
  <cols>
    <col min="1" max="1" width="2.5" customWidth="1"/>
    <col min="2" max="2" width="18" customWidth="1"/>
    <col min="3" max="4" width="6" customWidth="1"/>
    <col min="5" max="6" width="6.125" customWidth="1"/>
    <col min="7" max="8" width="6.625" customWidth="1"/>
    <col min="9" max="10" width="6" customWidth="1"/>
    <col min="11" max="12" width="6.625" customWidth="1"/>
    <col min="13" max="13" width="5.75" customWidth="1"/>
    <col min="14" max="14" width="11.5" customWidth="1"/>
    <col min="15" max="16" width="6.875" customWidth="1"/>
    <col min="17" max="17" width="4.875" customWidth="1"/>
    <col min="18" max="19" width="9" style="40"/>
    <col min="20" max="20" width="7.375" style="40" customWidth="1"/>
    <col min="21" max="25" width="9" style="40"/>
  </cols>
  <sheetData>
    <row r="1" spans="1:26" ht="25.5" customHeight="1" x14ac:dyDescent="0.25">
      <c r="A1" s="133" t="s">
        <v>0</v>
      </c>
      <c r="B1" s="133" t="s">
        <v>404</v>
      </c>
      <c r="C1" s="135" t="s">
        <v>407</v>
      </c>
      <c r="D1" s="136"/>
      <c r="E1" s="135" t="s">
        <v>408</v>
      </c>
      <c r="F1" s="136"/>
      <c r="G1" s="135" t="s">
        <v>750</v>
      </c>
      <c r="H1" s="136"/>
      <c r="I1" s="135" t="s">
        <v>751</v>
      </c>
      <c r="J1" s="136"/>
      <c r="K1" s="135" t="s">
        <v>752</v>
      </c>
      <c r="L1" s="136"/>
      <c r="M1" s="133" t="s">
        <v>753</v>
      </c>
      <c r="N1" s="133" t="s">
        <v>754</v>
      </c>
      <c r="O1" s="135" t="s">
        <v>755</v>
      </c>
      <c r="P1" s="136"/>
      <c r="Q1" s="133" t="s">
        <v>756</v>
      </c>
      <c r="R1" s="17"/>
      <c r="S1" s="17"/>
      <c r="T1" s="17"/>
      <c r="U1" s="17"/>
      <c r="V1" s="17"/>
      <c r="W1" s="17"/>
      <c r="X1" s="17"/>
      <c r="Y1" s="22"/>
      <c r="Z1" s="1"/>
    </row>
    <row r="2" spans="1:26" ht="12" customHeight="1" x14ac:dyDescent="0.25">
      <c r="A2" s="134"/>
      <c r="B2" s="134"/>
      <c r="C2" s="4" t="s">
        <v>405</v>
      </c>
      <c r="D2" s="4" t="s">
        <v>406</v>
      </c>
      <c r="E2" s="4" t="s">
        <v>405</v>
      </c>
      <c r="F2" s="4" t="s">
        <v>406</v>
      </c>
      <c r="G2" s="4" t="s">
        <v>405</v>
      </c>
      <c r="H2" s="4" t="s">
        <v>406</v>
      </c>
      <c r="I2" s="4" t="s">
        <v>405</v>
      </c>
      <c r="J2" s="4" t="s">
        <v>406</v>
      </c>
      <c r="K2" s="4" t="s">
        <v>405</v>
      </c>
      <c r="L2" s="4" t="s">
        <v>406</v>
      </c>
      <c r="M2" s="134"/>
      <c r="N2" s="134"/>
      <c r="O2" s="4" t="s">
        <v>405</v>
      </c>
      <c r="P2" s="4" t="s">
        <v>406</v>
      </c>
      <c r="Q2" s="134"/>
      <c r="R2" s="17"/>
      <c r="S2" s="17"/>
      <c r="T2" s="17"/>
      <c r="U2" s="17"/>
      <c r="V2" s="17"/>
      <c r="W2" s="17"/>
      <c r="X2" s="17"/>
      <c r="Y2" s="22"/>
      <c r="Z2" s="1"/>
    </row>
    <row r="3" spans="1:26" ht="11.25" customHeight="1" x14ac:dyDescent="0.25">
      <c r="A3" s="4">
        <v>1</v>
      </c>
      <c r="B3" s="4">
        <v>2</v>
      </c>
      <c r="C3" s="4">
        <v>3</v>
      </c>
      <c r="D3" s="4">
        <v>4</v>
      </c>
      <c r="E3" s="4">
        <v>5</v>
      </c>
      <c r="F3" s="4">
        <v>6</v>
      </c>
      <c r="G3" s="4">
        <v>7</v>
      </c>
      <c r="H3" s="4">
        <v>8</v>
      </c>
      <c r="I3" s="4">
        <v>9</v>
      </c>
      <c r="J3" s="4">
        <v>10</v>
      </c>
      <c r="K3" s="4">
        <v>11</v>
      </c>
      <c r="L3" s="4">
        <v>12</v>
      </c>
      <c r="M3" s="4">
        <v>13</v>
      </c>
      <c r="N3" s="4">
        <v>14</v>
      </c>
      <c r="O3" s="4">
        <v>15</v>
      </c>
      <c r="P3" s="4">
        <v>16</v>
      </c>
      <c r="Q3" s="4">
        <v>17</v>
      </c>
      <c r="R3" s="17"/>
      <c r="S3" s="17"/>
      <c r="T3" s="17"/>
      <c r="U3" s="17"/>
      <c r="V3" s="17"/>
      <c r="W3" s="17"/>
      <c r="X3" s="17"/>
      <c r="Y3" s="22"/>
      <c r="Z3" s="1"/>
    </row>
    <row r="4" spans="1:26" s="29" customFormat="1" ht="11.25" customHeight="1" x14ac:dyDescent="0.25">
      <c r="A4" s="25"/>
      <c r="B4" s="26" t="s">
        <v>757</v>
      </c>
      <c r="C4" s="25"/>
      <c r="D4" s="25"/>
      <c r="E4" s="25"/>
      <c r="F4" s="25"/>
      <c r="G4" s="25"/>
      <c r="H4" s="25"/>
      <c r="I4" s="25"/>
      <c r="J4" s="25"/>
      <c r="K4" s="25"/>
      <c r="L4" s="25"/>
      <c r="M4" s="25"/>
      <c r="N4" s="27" t="s">
        <v>710</v>
      </c>
      <c r="O4" s="27" t="s">
        <v>710</v>
      </c>
      <c r="P4" s="27" t="s">
        <v>710</v>
      </c>
      <c r="Q4" s="27" t="s">
        <v>710</v>
      </c>
      <c r="R4" s="37"/>
      <c r="S4" s="37"/>
      <c r="T4" s="37"/>
      <c r="U4" s="37"/>
      <c r="V4" s="37"/>
      <c r="W4" s="37"/>
      <c r="X4" s="37"/>
      <c r="Y4" s="38"/>
      <c r="Z4" s="28"/>
    </row>
    <row r="5" spans="1:26" s="29" customFormat="1" ht="11.25" customHeight="1" x14ac:dyDescent="0.25">
      <c r="A5" s="25"/>
      <c r="B5" s="26" t="s">
        <v>758</v>
      </c>
      <c r="C5" s="27" t="s">
        <v>710</v>
      </c>
      <c r="D5" s="27" t="s">
        <v>710</v>
      </c>
      <c r="E5" s="27" t="s">
        <v>710</v>
      </c>
      <c r="F5" s="27" t="s">
        <v>710</v>
      </c>
      <c r="G5" s="27" t="s">
        <v>710</v>
      </c>
      <c r="H5" s="27" t="s">
        <v>710</v>
      </c>
      <c r="I5" s="27" t="s">
        <v>710</v>
      </c>
      <c r="J5" s="27" t="s">
        <v>710</v>
      </c>
      <c r="K5" s="27" t="s">
        <v>710</v>
      </c>
      <c r="L5" s="27" t="s">
        <v>710</v>
      </c>
      <c r="M5" s="27" t="s">
        <v>710</v>
      </c>
      <c r="N5" s="25"/>
      <c r="O5" s="25"/>
      <c r="P5" s="25"/>
      <c r="Q5" s="25"/>
      <c r="R5" s="37"/>
      <c r="S5" s="37"/>
      <c r="T5" s="37"/>
      <c r="U5" s="37"/>
      <c r="V5" s="37"/>
      <c r="W5" s="37"/>
      <c r="X5" s="37"/>
      <c r="Y5" s="38"/>
      <c r="Z5" s="28"/>
    </row>
    <row r="6" spans="1:26" s="29" customFormat="1" ht="11.25" customHeight="1" x14ac:dyDescent="0.25">
      <c r="A6" s="25">
        <v>1</v>
      </c>
      <c r="B6" s="26" t="s">
        <v>759</v>
      </c>
      <c r="C6" s="25"/>
      <c r="D6" s="25"/>
      <c r="E6" s="25"/>
      <c r="F6" s="25"/>
      <c r="G6" s="25"/>
      <c r="H6" s="25"/>
      <c r="I6" s="25"/>
      <c r="J6" s="25"/>
      <c r="K6" s="25"/>
      <c r="L6" s="25"/>
      <c r="M6" s="25"/>
      <c r="N6" s="25"/>
      <c r="O6" s="25"/>
      <c r="P6" s="25"/>
      <c r="Q6" s="25"/>
      <c r="R6" s="37"/>
      <c r="S6" s="37"/>
      <c r="T6" s="37"/>
      <c r="U6" s="37"/>
      <c r="V6" s="37"/>
      <c r="W6" s="37"/>
      <c r="X6" s="37"/>
      <c r="Y6" s="38"/>
      <c r="Z6" s="28"/>
    </row>
    <row r="7" spans="1:26" s="29" customFormat="1" ht="11.25" customHeight="1" x14ac:dyDescent="0.25">
      <c r="A7" s="25"/>
      <c r="B7" s="26" t="s">
        <v>760</v>
      </c>
      <c r="C7" s="25"/>
      <c r="D7" s="25"/>
      <c r="E7" s="25"/>
      <c r="F7" s="25"/>
      <c r="G7" s="25"/>
      <c r="H7" s="25"/>
      <c r="I7" s="25"/>
      <c r="J7" s="25"/>
      <c r="K7" s="25"/>
      <c r="L7" s="25"/>
      <c r="M7" s="25"/>
      <c r="N7" s="25"/>
      <c r="O7" s="25"/>
      <c r="P7" s="25"/>
      <c r="Q7" s="25"/>
      <c r="R7" s="37"/>
      <c r="S7" s="37"/>
      <c r="T7" s="37"/>
      <c r="U7" s="37"/>
      <c r="V7" s="37"/>
      <c r="W7" s="37"/>
      <c r="X7" s="37"/>
      <c r="Y7" s="38"/>
      <c r="Z7" s="28"/>
    </row>
    <row r="8" spans="1:26" s="29" customFormat="1" ht="11.25" customHeight="1" x14ac:dyDescent="0.25">
      <c r="A8" s="30" t="s">
        <v>17</v>
      </c>
      <c r="B8" s="26" t="s">
        <v>761</v>
      </c>
      <c r="C8" s="25">
        <f>C10</f>
        <v>0</v>
      </c>
      <c r="D8" s="25">
        <f t="shared" ref="D8:M8" si="0">D10</f>
        <v>0</v>
      </c>
      <c r="E8" s="25">
        <f t="shared" si="0"/>
        <v>938.6</v>
      </c>
      <c r="F8" s="25">
        <f t="shared" si="0"/>
        <v>938.6</v>
      </c>
      <c r="G8" s="25">
        <f t="shared" si="0"/>
        <v>1340.9</v>
      </c>
      <c r="H8" s="25">
        <f>H10</f>
        <v>469.80000000000007</v>
      </c>
      <c r="I8" s="25">
        <f t="shared" si="0"/>
        <v>0</v>
      </c>
      <c r="J8" s="25">
        <f t="shared" si="0"/>
        <v>0</v>
      </c>
      <c r="K8" s="25">
        <f t="shared" si="0"/>
        <v>2279.5</v>
      </c>
      <c r="L8" s="25">
        <f>L10</f>
        <v>1408.3999999999999</v>
      </c>
      <c r="M8" s="25">
        <f t="shared" si="0"/>
        <v>0</v>
      </c>
      <c r="N8" s="25"/>
      <c r="O8" s="25"/>
      <c r="P8" s="25"/>
      <c r="Q8" s="25"/>
      <c r="R8" s="37"/>
      <c r="S8" s="37"/>
      <c r="T8" s="37"/>
      <c r="U8" s="37"/>
      <c r="V8" s="37"/>
      <c r="W8" s="37"/>
      <c r="X8" s="37"/>
      <c r="Y8" s="38"/>
      <c r="Z8" s="28"/>
    </row>
    <row r="9" spans="1:26" ht="10.5" customHeight="1" x14ac:dyDescent="0.25">
      <c r="A9" s="4"/>
      <c r="B9" s="5" t="s">
        <v>765</v>
      </c>
      <c r="C9" s="4"/>
      <c r="D9" s="4"/>
      <c r="E9" s="4"/>
      <c r="F9" s="4"/>
      <c r="G9" s="4"/>
      <c r="H9" s="4"/>
      <c r="I9" s="4"/>
      <c r="J9" s="4"/>
      <c r="K9" s="4"/>
      <c r="L9" s="4"/>
      <c r="M9" s="4"/>
      <c r="N9" s="4"/>
      <c r="O9" s="4"/>
      <c r="P9" s="4"/>
      <c r="Q9" s="4"/>
      <c r="R9" s="17"/>
      <c r="S9" s="17"/>
      <c r="T9" s="17"/>
      <c r="U9" s="17"/>
      <c r="V9" s="17"/>
      <c r="W9" s="17"/>
      <c r="X9" s="17"/>
      <c r="Y9" s="22"/>
      <c r="Z9" s="1"/>
    </row>
    <row r="10" spans="1:26" ht="24" customHeight="1" x14ac:dyDescent="0.25">
      <c r="A10" s="4" t="s">
        <v>762</v>
      </c>
      <c r="B10" s="21" t="s">
        <v>763</v>
      </c>
      <c r="C10" s="4">
        <f>SUM(C11:C14)</f>
        <v>0</v>
      </c>
      <c r="D10" s="4">
        <f t="shared" ref="D10:M10" si="1">SUM(D11:D14)</f>
        <v>0</v>
      </c>
      <c r="E10" s="4">
        <f t="shared" si="1"/>
        <v>938.6</v>
      </c>
      <c r="F10" s="4">
        <f t="shared" si="1"/>
        <v>938.6</v>
      </c>
      <c r="G10" s="4">
        <f t="shared" si="1"/>
        <v>1340.9</v>
      </c>
      <c r="H10" s="4">
        <f t="shared" si="1"/>
        <v>469.80000000000007</v>
      </c>
      <c r="I10" s="4">
        <f t="shared" si="1"/>
        <v>0</v>
      </c>
      <c r="J10" s="4">
        <f t="shared" si="1"/>
        <v>0</v>
      </c>
      <c r="K10" s="4">
        <f t="shared" si="1"/>
        <v>2279.5</v>
      </c>
      <c r="L10" s="4">
        <f>SUM(L11:L14)</f>
        <v>1408.3999999999999</v>
      </c>
      <c r="M10" s="4">
        <f t="shared" si="1"/>
        <v>0</v>
      </c>
      <c r="N10" s="4" t="s">
        <v>690</v>
      </c>
      <c r="O10" s="4">
        <f>SUM(O11:O14)</f>
        <v>36.020000000000003</v>
      </c>
      <c r="P10" s="4">
        <f>SUM(P11:P14)</f>
        <v>0</v>
      </c>
      <c r="Q10" s="4"/>
      <c r="R10" s="17"/>
      <c r="S10" s="17"/>
      <c r="T10" s="17"/>
      <c r="U10" s="17"/>
      <c r="V10" s="17"/>
      <c r="W10" s="17"/>
      <c r="X10" s="17"/>
      <c r="Y10" s="22"/>
      <c r="Z10" s="1"/>
    </row>
    <row r="11" spans="1:26" ht="4.5" customHeight="1" x14ac:dyDescent="0.25">
      <c r="A11" s="4"/>
      <c r="B11" s="23" t="s">
        <v>691</v>
      </c>
      <c r="C11" s="4"/>
      <c r="D11" s="4"/>
      <c r="E11" s="4">
        <v>938.6</v>
      </c>
      <c r="F11" s="4">
        <v>938.6</v>
      </c>
      <c r="G11" s="4">
        <v>414.9</v>
      </c>
      <c r="H11" s="4">
        <v>373.1</v>
      </c>
      <c r="I11" s="4"/>
      <c r="J11" s="4"/>
      <c r="K11" s="4">
        <f>C11+E11+G11+I11</f>
        <v>1353.5</v>
      </c>
      <c r="L11" s="4">
        <f>D11+F11+H11+J11</f>
        <v>1311.7</v>
      </c>
      <c r="M11" s="4"/>
      <c r="N11" s="4" t="s">
        <v>764</v>
      </c>
      <c r="O11" s="4">
        <v>17.100000000000001</v>
      </c>
      <c r="P11" s="4"/>
      <c r="Q11" s="4"/>
      <c r="R11" s="17"/>
      <c r="S11" s="17"/>
      <c r="T11" s="17"/>
      <c r="U11" s="17"/>
      <c r="V11" s="17"/>
      <c r="W11" s="17"/>
      <c r="X11" s="17"/>
      <c r="Y11" s="22"/>
      <c r="Z11" s="1"/>
    </row>
    <row r="12" spans="1:26" ht="4.5" customHeight="1" x14ac:dyDescent="0.25">
      <c r="A12" s="4"/>
      <c r="B12" s="23" t="s">
        <v>692</v>
      </c>
      <c r="C12" s="4"/>
      <c r="D12" s="4"/>
      <c r="E12" s="4"/>
      <c r="F12" s="4"/>
      <c r="G12" s="4">
        <v>55.6</v>
      </c>
      <c r="H12" s="4">
        <v>55.6</v>
      </c>
      <c r="I12" s="4"/>
      <c r="J12" s="4"/>
      <c r="K12" s="4">
        <f t="shared" ref="K12:L21" si="2">C12+E12+G12+I12</f>
        <v>55.6</v>
      </c>
      <c r="L12" s="4">
        <f t="shared" ref="L12:L14" si="3">D12+F12+H12+J12</f>
        <v>55.6</v>
      </c>
      <c r="M12" s="4"/>
      <c r="N12" s="4" t="s">
        <v>690</v>
      </c>
      <c r="O12" s="4">
        <v>17.03</v>
      </c>
      <c r="P12" s="4"/>
      <c r="Q12" s="4"/>
      <c r="R12" s="17"/>
      <c r="S12" s="17"/>
      <c r="T12" s="17"/>
      <c r="U12" s="17"/>
      <c r="V12" s="17"/>
      <c r="W12" s="17"/>
      <c r="X12" s="17"/>
      <c r="Y12" s="22"/>
      <c r="Z12" s="1"/>
    </row>
    <row r="13" spans="1:26" ht="4.5" customHeight="1" x14ac:dyDescent="0.25">
      <c r="A13" s="4"/>
      <c r="B13" s="23" t="s">
        <v>693</v>
      </c>
      <c r="C13" s="4"/>
      <c r="D13" s="4"/>
      <c r="E13" s="4"/>
      <c r="F13" s="4"/>
      <c r="G13" s="4">
        <v>100</v>
      </c>
      <c r="H13" s="4">
        <v>41.1</v>
      </c>
      <c r="I13" s="4"/>
      <c r="J13" s="4"/>
      <c r="K13" s="4">
        <f t="shared" si="2"/>
        <v>100</v>
      </c>
      <c r="L13" s="4">
        <f t="shared" si="3"/>
        <v>41.1</v>
      </c>
      <c r="M13" s="4"/>
      <c r="N13" s="4" t="s">
        <v>690</v>
      </c>
      <c r="O13" s="4">
        <v>1.89</v>
      </c>
      <c r="P13" s="4"/>
      <c r="Q13" s="4"/>
      <c r="R13" s="17"/>
      <c r="S13" s="17"/>
      <c r="T13" s="17"/>
      <c r="U13" s="17"/>
      <c r="V13" s="17"/>
      <c r="W13" s="17"/>
      <c r="X13" s="17"/>
      <c r="Y13" s="22"/>
      <c r="Z13" s="1"/>
    </row>
    <row r="14" spans="1:26" ht="4.5" customHeight="1" x14ac:dyDescent="0.25">
      <c r="A14" s="4"/>
      <c r="B14" s="24" t="s">
        <v>694</v>
      </c>
      <c r="C14" s="4"/>
      <c r="D14" s="4"/>
      <c r="E14" s="4"/>
      <c r="F14" s="4"/>
      <c r="G14" s="4">
        <v>770.4</v>
      </c>
      <c r="H14" s="4"/>
      <c r="I14" s="4"/>
      <c r="J14" s="4"/>
      <c r="K14" s="4">
        <f t="shared" si="2"/>
        <v>770.4</v>
      </c>
      <c r="L14" s="4">
        <f t="shared" si="3"/>
        <v>0</v>
      </c>
      <c r="M14" s="4"/>
      <c r="N14" s="4" t="s">
        <v>690</v>
      </c>
      <c r="O14" s="4">
        <v>0</v>
      </c>
      <c r="P14" s="4"/>
      <c r="Q14" s="4"/>
      <c r="R14" s="17"/>
      <c r="S14" s="17"/>
      <c r="T14" s="17"/>
      <c r="U14" s="17"/>
      <c r="V14" s="17"/>
      <c r="W14" s="17"/>
      <c r="X14" s="17"/>
      <c r="Y14" s="22"/>
      <c r="Z14" s="1"/>
    </row>
    <row r="15" spans="1:26" s="29" customFormat="1" ht="23.25" customHeight="1" x14ac:dyDescent="0.25">
      <c r="A15" s="25" t="s">
        <v>20</v>
      </c>
      <c r="B15" s="31" t="s">
        <v>787</v>
      </c>
      <c r="C15" s="25">
        <f>C17</f>
        <v>0</v>
      </c>
      <c r="D15" s="25">
        <f t="shared" ref="D15:J15" si="4">D17</f>
        <v>0</v>
      </c>
      <c r="E15" s="25">
        <f t="shared" si="4"/>
        <v>0</v>
      </c>
      <c r="F15" s="25">
        <f t="shared" si="4"/>
        <v>0</v>
      </c>
      <c r="G15" s="25">
        <f t="shared" si="4"/>
        <v>2313.6999999999998</v>
      </c>
      <c r="H15" s="25">
        <f t="shared" si="4"/>
        <v>285</v>
      </c>
      <c r="I15" s="25">
        <f t="shared" si="4"/>
        <v>0</v>
      </c>
      <c r="J15" s="25">
        <f t="shared" si="4"/>
        <v>0</v>
      </c>
      <c r="K15" s="25">
        <f t="shared" si="2"/>
        <v>2313.6999999999998</v>
      </c>
      <c r="L15" s="25">
        <f t="shared" si="2"/>
        <v>285</v>
      </c>
      <c r="M15" s="25"/>
      <c r="N15" s="93" t="s">
        <v>27</v>
      </c>
      <c r="O15" s="25">
        <v>1</v>
      </c>
      <c r="P15" s="25"/>
      <c r="Q15" s="25"/>
      <c r="R15" s="37"/>
      <c r="S15" s="37"/>
      <c r="T15" s="37"/>
      <c r="U15" s="37"/>
      <c r="V15" s="37"/>
      <c r="W15" s="37"/>
      <c r="X15" s="37"/>
      <c r="Y15" s="38"/>
      <c r="Z15" s="28"/>
    </row>
    <row r="16" spans="1:26" s="32" customFormat="1" ht="9.75" customHeight="1" x14ac:dyDescent="0.25">
      <c r="A16" s="4"/>
      <c r="B16" s="5" t="s">
        <v>765</v>
      </c>
      <c r="C16" s="4"/>
      <c r="D16" s="4"/>
      <c r="E16" s="4"/>
      <c r="F16" s="4"/>
      <c r="G16" s="4"/>
      <c r="H16" s="4"/>
      <c r="I16" s="4"/>
      <c r="J16" s="4"/>
      <c r="K16" s="4">
        <f t="shared" si="2"/>
        <v>0</v>
      </c>
      <c r="L16" s="4"/>
      <c r="M16" s="4"/>
      <c r="N16" s="4"/>
      <c r="O16" s="4"/>
      <c r="P16" s="4"/>
      <c r="Q16" s="4"/>
      <c r="R16" s="17"/>
      <c r="S16" s="17"/>
      <c r="T16" s="17"/>
      <c r="U16" s="17"/>
      <c r="V16" s="17"/>
      <c r="W16" s="17"/>
      <c r="X16" s="17"/>
      <c r="Y16" s="22"/>
      <c r="Z16" s="1"/>
    </row>
    <row r="17" spans="1:26" s="32" customFormat="1" ht="25.5" customHeight="1" x14ac:dyDescent="0.25">
      <c r="A17" s="4" t="s">
        <v>34</v>
      </c>
      <c r="B17" s="12" t="s">
        <v>786</v>
      </c>
      <c r="C17" s="4"/>
      <c r="D17" s="4"/>
      <c r="E17" s="4"/>
      <c r="F17" s="4"/>
      <c r="G17" s="4">
        <v>2313.6999999999998</v>
      </c>
      <c r="H17" s="4">
        <v>285</v>
      </c>
      <c r="I17" s="4"/>
      <c r="J17" s="4"/>
      <c r="K17" s="4">
        <f>C17+E17+G17+I17</f>
        <v>2313.6999999999998</v>
      </c>
      <c r="L17" s="4">
        <f t="shared" si="2"/>
        <v>285</v>
      </c>
      <c r="M17" s="4"/>
      <c r="N17" s="4"/>
      <c r="O17" s="4"/>
      <c r="P17" s="4"/>
      <c r="Q17" s="4"/>
      <c r="R17" s="17"/>
      <c r="S17" s="17"/>
      <c r="T17" s="17"/>
      <c r="U17" s="17"/>
      <c r="V17" s="17"/>
      <c r="W17" s="17"/>
      <c r="X17" s="17"/>
      <c r="Y17" s="22"/>
      <c r="Z17" s="1"/>
    </row>
    <row r="18" spans="1:26" ht="4.5" customHeight="1" x14ac:dyDescent="0.25">
      <c r="A18" s="4"/>
      <c r="B18" s="24" t="s">
        <v>695</v>
      </c>
      <c r="C18" s="4"/>
      <c r="D18" s="4"/>
      <c r="E18" s="4"/>
      <c r="F18" s="4"/>
      <c r="G18" s="4">
        <v>13.7</v>
      </c>
      <c r="H18" s="4"/>
      <c r="I18" s="4"/>
      <c r="J18" s="4"/>
      <c r="K18" s="4">
        <f t="shared" si="2"/>
        <v>13.7</v>
      </c>
      <c r="L18" s="4">
        <f t="shared" si="2"/>
        <v>0</v>
      </c>
      <c r="M18" s="4"/>
      <c r="N18" s="4" t="s">
        <v>27</v>
      </c>
      <c r="O18" s="4">
        <v>0</v>
      </c>
      <c r="P18" s="4"/>
      <c r="Q18" s="4"/>
      <c r="R18" s="17"/>
      <c r="S18" s="17"/>
      <c r="T18" s="17"/>
      <c r="U18" s="17"/>
      <c r="V18" s="17"/>
      <c r="W18" s="17"/>
      <c r="X18" s="17"/>
      <c r="Y18" s="22"/>
      <c r="Z18" s="1"/>
    </row>
    <row r="19" spans="1:26" ht="4.5" customHeight="1" x14ac:dyDescent="0.25">
      <c r="A19" s="4"/>
      <c r="B19" s="24" t="s">
        <v>696</v>
      </c>
      <c r="C19" s="4"/>
      <c r="D19" s="4"/>
      <c r="E19" s="4"/>
      <c r="F19" s="4"/>
      <c r="G19" s="4">
        <v>2000</v>
      </c>
      <c r="H19" s="4"/>
      <c r="I19" s="4"/>
      <c r="J19" s="4"/>
      <c r="K19" s="4">
        <f t="shared" si="2"/>
        <v>2000</v>
      </c>
      <c r="L19" s="4">
        <f t="shared" si="2"/>
        <v>0</v>
      </c>
      <c r="M19" s="4"/>
      <c r="N19" s="4" t="s">
        <v>27</v>
      </c>
      <c r="O19" s="4">
        <v>0</v>
      </c>
      <c r="P19" s="4"/>
      <c r="Q19" s="4"/>
      <c r="R19" s="17"/>
      <c r="S19" s="17"/>
      <c r="T19" s="17"/>
      <c r="U19" s="17"/>
      <c r="V19" s="17"/>
      <c r="W19" s="17"/>
      <c r="X19" s="17"/>
      <c r="Y19" s="22"/>
      <c r="Z19" s="1"/>
    </row>
    <row r="20" spans="1:26" ht="4.5" customHeight="1" x14ac:dyDescent="0.25">
      <c r="A20" s="4"/>
      <c r="B20" s="24" t="s">
        <v>697</v>
      </c>
      <c r="C20" s="4"/>
      <c r="D20" s="4"/>
      <c r="E20" s="4"/>
      <c r="F20" s="4"/>
      <c r="G20" s="4">
        <v>300</v>
      </c>
      <c r="H20" s="4">
        <v>285</v>
      </c>
      <c r="I20" s="4"/>
      <c r="J20" s="4"/>
      <c r="K20" s="4">
        <f t="shared" si="2"/>
        <v>300</v>
      </c>
      <c r="L20" s="4">
        <f t="shared" si="2"/>
        <v>285</v>
      </c>
      <c r="M20" s="4"/>
      <c r="N20" s="4" t="s">
        <v>27</v>
      </c>
      <c r="O20" s="4">
        <v>1</v>
      </c>
      <c r="P20" s="4"/>
      <c r="Q20" s="4"/>
      <c r="R20" s="17"/>
      <c r="S20" s="17"/>
      <c r="T20" s="17"/>
      <c r="U20" s="17"/>
      <c r="V20" s="17"/>
      <c r="W20" s="17"/>
      <c r="X20" s="17"/>
      <c r="Y20" s="22"/>
      <c r="Z20" s="1"/>
    </row>
    <row r="21" spans="1:26" s="29" customFormat="1" ht="24" customHeight="1" x14ac:dyDescent="0.25">
      <c r="A21" s="150"/>
      <c r="B21" s="162" t="s">
        <v>788</v>
      </c>
      <c r="C21" s="150"/>
      <c r="D21" s="150"/>
      <c r="E21" s="150"/>
      <c r="F21" s="150"/>
      <c r="G21" s="150">
        <v>1755</v>
      </c>
      <c r="H21" s="150"/>
      <c r="I21" s="150"/>
      <c r="J21" s="150"/>
      <c r="K21" s="150">
        <f t="shared" si="2"/>
        <v>1755</v>
      </c>
      <c r="L21" s="150"/>
      <c r="M21" s="150"/>
      <c r="N21" s="25" t="s">
        <v>257</v>
      </c>
      <c r="O21" s="58"/>
      <c r="P21" s="58"/>
      <c r="Q21" s="58"/>
      <c r="R21" s="37"/>
      <c r="S21" s="37"/>
      <c r="T21" s="37"/>
      <c r="U21" s="37"/>
      <c r="V21" s="37"/>
      <c r="W21" s="37"/>
      <c r="X21" s="37"/>
      <c r="Y21" s="38"/>
      <c r="Z21" s="28"/>
    </row>
    <row r="22" spans="1:26" s="29" customFormat="1" ht="31.5" customHeight="1" x14ac:dyDescent="0.25">
      <c r="A22" s="151"/>
      <c r="B22" s="163"/>
      <c r="C22" s="151"/>
      <c r="D22" s="151"/>
      <c r="E22" s="151"/>
      <c r="F22" s="151"/>
      <c r="G22" s="151"/>
      <c r="H22" s="151"/>
      <c r="I22" s="151"/>
      <c r="J22" s="151"/>
      <c r="K22" s="151"/>
      <c r="L22" s="151"/>
      <c r="M22" s="151"/>
      <c r="N22" s="25" t="s">
        <v>698</v>
      </c>
      <c r="O22" s="58"/>
      <c r="P22" s="58"/>
      <c r="Q22" s="58"/>
      <c r="R22" s="37"/>
      <c r="S22" s="37"/>
      <c r="T22" s="37"/>
      <c r="U22" s="37"/>
      <c r="V22" s="37"/>
      <c r="W22" s="37"/>
      <c r="X22" s="37"/>
      <c r="Y22" s="38"/>
      <c r="Z22" s="28"/>
    </row>
    <row r="23" spans="1:26" ht="10.5" customHeight="1" x14ac:dyDescent="0.25">
      <c r="A23" s="4"/>
      <c r="B23" s="35" t="s">
        <v>765</v>
      </c>
      <c r="C23" s="4"/>
      <c r="D23" s="4"/>
      <c r="E23" s="4"/>
      <c r="F23" s="4"/>
      <c r="G23" s="4"/>
      <c r="H23" s="4"/>
      <c r="I23" s="4"/>
      <c r="J23" s="4"/>
      <c r="K23" s="4"/>
      <c r="L23" s="4"/>
      <c r="M23" s="4"/>
      <c r="N23" s="4"/>
      <c r="O23" s="4"/>
      <c r="P23" s="4"/>
      <c r="Q23" s="4"/>
      <c r="R23" s="17"/>
      <c r="S23" s="17"/>
      <c r="T23" s="17"/>
      <c r="U23" s="17"/>
      <c r="V23" s="17"/>
      <c r="W23" s="17"/>
      <c r="X23" s="17"/>
      <c r="Y23" s="22"/>
      <c r="Z23" s="1"/>
    </row>
    <row r="24" spans="1:26" ht="57" customHeight="1" x14ac:dyDescent="0.25">
      <c r="A24" s="133"/>
      <c r="B24" s="131" t="s">
        <v>766</v>
      </c>
      <c r="C24" s="133"/>
      <c r="D24" s="133"/>
      <c r="E24" s="133"/>
      <c r="F24" s="133"/>
      <c r="G24" s="133">
        <v>155</v>
      </c>
      <c r="H24" s="133">
        <v>46.4</v>
      </c>
      <c r="I24" s="133"/>
      <c r="J24" s="133"/>
      <c r="K24" s="150">
        <f t="shared" ref="K24" si="5">C24+E24+G24+I24</f>
        <v>155</v>
      </c>
      <c r="L24" s="133"/>
      <c r="M24" s="133"/>
      <c r="N24" s="4" t="s">
        <v>257</v>
      </c>
      <c r="O24" s="55"/>
      <c r="P24" s="55"/>
      <c r="Q24" s="55"/>
      <c r="R24" s="17"/>
      <c r="S24" s="17"/>
      <c r="T24" s="17"/>
      <c r="U24" s="17"/>
      <c r="V24" s="17"/>
      <c r="W24" s="17"/>
      <c r="X24" s="17"/>
      <c r="Y24" s="22"/>
      <c r="Z24" s="1"/>
    </row>
    <row r="25" spans="1:26" ht="44.25" customHeight="1" x14ac:dyDescent="0.25">
      <c r="A25" s="134"/>
      <c r="B25" s="132"/>
      <c r="C25" s="134"/>
      <c r="D25" s="134"/>
      <c r="E25" s="134"/>
      <c r="F25" s="134"/>
      <c r="G25" s="134"/>
      <c r="H25" s="134"/>
      <c r="I25" s="134"/>
      <c r="J25" s="134"/>
      <c r="K25" s="151"/>
      <c r="L25" s="134"/>
      <c r="M25" s="134"/>
      <c r="N25" s="4" t="s">
        <v>698</v>
      </c>
      <c r="O25" s="55"/>
      <c r="P25" s="55"/>
      <c r="Q25" s="55"/>
      <c r="R25" s="17"/>
      <c r="S25" s="17"/>
      <c r="T25" s="17"/>
      <c r="U25" s="17"/>
      <c r="V25" s="17"/>
      <c r="W25" s="17"/>
      <c r="X25" s="17"/>
      <c r="Y25" s="22"/>
      <c r="Z25" s="1"/>
    </row>
    <row r="26" spans="1:26" ht="9.75" customHeight="1" x14ac:dyDescent="0.25">
      <c r="A26" s="4"/>
      <c r="B26" s="61" t="s">
        <v>699</v>
      </c>
      <c r="C26" s="4"/>
      <c r="D26" s="4"/>
      <c r="E26" s="4"/>
      <c r="F26" s="4"/>
      <c r="G26" s="4">
        <v>155</v>
      </c>
      <c r="H26" s="4">
        <v>46.4</v>
      </c>
      <c r="I26" s="4"/>
      <c r="J26" s="4"/>
      <c r="K26" s="4"/>
      <c r="L26" s="4"/>
      <c r="M26" s="4"/>
      <c r="N26" s="4" t="s">
        <v>257</v>
      </c>
      <c r="O26" s="4">
        <v>0</v>
      </c>
      <c r="P26" s="4"/>
      <c r="Q26" s="4"/>
      <c r="R26" s="17"/>
      <c r="S26" s="17"/>
      <c r="T26" s="17"/>
      <c r="U26" s="17"/>
      <c r="V26" s="17"/>
      <c r="W26" s="17"/>
      <c r="X26" s="17"/>
      <c r="Y26" s="22"/>
      <c r="Z26" s="1"/>
    </row>
    <row r="27" spans="1:26" s="29" customFormat="1" ht="13.5" customHeight="1" x14ac:dyDescent="0.25">
      <c r="A27" s="25"/>
      <c r="B27" s="31" t="s">
        <v>789</v>
      </c>
      <c r="C27" s="25"/>
      <c r="D27" s="25"/>
      <c r="E27" s="25"/>
      <c r="F27" s="25"/>
      <c r="G27" s="25"/>
      <c r="H27" s="25"/>
      <c r="I27" s="25"/>
      <c r="J27" s="25"/>
      <c r="K27" s="25"/>
      <c r="L27" s="25"/>
      <c r="M27" s="25"/>
      <c r="N27" s="25"/>
      <c r="O27" s="25"/>
      <c r="P27" s="25"/>
      <c r="Q27" s="25"/>
      <c r="R27" s="37"/>
      <c r="S27" s="37"/>
      <c r="T27" s="37"/>
      <c r="U27" s="37"/>
      <c r="V27" s="37"/>
      <c r="W27" s="37"/>
      <c r="X27" s="37"/>
      <c r="Y27" s="38"/>
      <c r="Z27" s="28"/>
    </row>
    <row r="28" spans="1:26" s="29" customFormat="1" ht="11.25" customHeight="1" x14ac:dyDescent="0.25">
      <c r="A28" s="25"/>
      <c r="B28" s="21" t="s">
        <v>765</v>
      </c>
      <c r="C28" s="25"/>
      <c r="D28" s="25"/>
      <c r="E28" s="25"/>
      <c r="F28" s="25"/>
      <c r="G28" s="25"/>
      <c r="H28" s="25"/>
      <c r="I28" s="25"/>
      <c r="J28" s="25"/>
      <c r="K28" s="25"/>
      <c r="L28" s="25"/>
      <c r="M28" s="25"/>
      <c r="N28" s="25"/>
      <c r="O28" s="25"/>
      <c r="P28" s="25"/>
      <c r="Q28" s="25"/>
      <c r="R28" s="37"/>
      <c r="S28" s="37"/>
      <c r="T28" s="37"/>
      <c r="U28" s="37"/>
      <c r="V28" s="37"/>
      <c r="W28" s="37"/>
      <c r="X28" s="37"/>
      <c r="Y28" s="38"/>
      <c r="Z28" s="28"/>
    </row>
    <row r="29" spans="1:26" s="29" customFormat="1" ht="24.75" customHeight="1" x14ac:dyDescent="0.25">
      <c r="A29" s="150"/>
      <c r="B29" s="131" t="s">
        <v>767</v>
      </c>
      <c r="C29" s="25"/>
      <c r="D29" s="25"/>
      <c r="E29" s="25"/>
      <c r="F29" s="25"/>
      <c r="G29" s="25">
        <v>2563.6999999999998</v>
      </c>
      <c r="H29" s="25"/>
      <c r="I29" s="150"/>
      <c r="J29" s="150"/>
      <c r="K29" s="150">
        <f t="shared" ref="K29" si="6">C29+E29+G29+I29</f>
        <v>2563.6999999999998</v>
      </c>
      <c r="L29" s="150"/>
      <c r="M29" s="150"/>
      <c r="N29" s="55" t="s">
        <v>700</v>
      </c>
      <c r="O29" s="55">
        <v>37.49</v>
      </c>
      <c r="P29" s="25"/>
      <c r="Q29" s="25"/>
      <c r="R29" s="37"/>
      <c r="S29" s="37"/>
      <c r="T29" s="37"/>
      <c r="U29" s="37"/>
      <c r="V29" s="37"/>
      <c r="W29" s="37"/>
      <c r="X29" s="37"/>
      <c r="Y29" s="38"/>
      <c r="Z29" s="28"/>
    </row>
    <row r="30" spans="1:26" s="29" customFormat="1" ht="15" customHeight="1" x14ac:dyDescent="0.25">
      <c r="A30" s="160"/>
      <c r="B30" s="161"/>
      <c r="C30" s="25"/>
      <c r="D30" s="25"/>
      <c r="E30" s="25"/>
      <c r="F30" s="25"/>
      <c r="G30" s="25"/>
      <c r="H30" s="25"/>
      <c r="I30" s="160"/>
      <c r="J30" s="160"/>
      <c r="K30" s="160"/>
      <c r="L30" s="160"/>
      <c r="M30" s="160"/>
      <c r="N30" s="55" t="s">
        <v>701</v>
      </c>
      <c r="O30" s="55">
        <v>2</v>
      </c>
      <c r="P30" s="25"/>
      <c r="Q30" s="25"/>
      <c r="R30" s="37"/>
      <c r="S30" s="37"/>
      <c r="T30" s="37"/>
      <c r="U30" s="37"/>
      <c r="V30" s="37"/>
      <c r="W30" s="37"/>
      <c r="X30" s="37"/>
      <c r="Y30" s="38"/>
      <c r="Z30" s="28"/>
    </row>
    <row r="31" spans="1:26" s="29" customFormat="1" ht="15" customHeight="1" x14ac:dyDescent="0.25">
      <c r="A31" s="151"/>
      <c r="B31" s="132"/>
      <c r="C31" s="25"/>
      <c r="D31" s="25"/>
      <c r="E31" s="25"/>
      <c r="F31" s="25"/>
      <c r="G31" s="25"/>
      <c r="H31" s="25"/>
      <c r="I31" s="151"/>
      <c r="J31" s="151"/>
      <c r="K31" s="151"/>
      <c r="L31" s="151"/>
      <c r="M31" s="151"/>
      <c r="N31" s="55" t="s">
        <v>702</v>
      </c>
      <c r="O31" s="55">
        <v>18</v>
      </c>
      <c r="P31" s="25"/>
      <c r="Q31" s="25"/>
      <c r="R31" s="37"/>
      <c r="S31" s="37"/>
      <c r="T31" s="37"/>
      <c r="U31" s="37"/>
      <c r="V31" s="37"/>
      <c r="W31" s="37"/>
      <c r="X31" s="37"/>
      <c r="Y31" s="38"/>
      <c r="Z31" s="28"/>
    </row>
    <row r="32" spans="1:26" s="29" customFormat="1" ht="13.5" customHeight="1" x14ac:dyDescent="0.25">
      <c r="A32" s="25"/>
      <c r="B32" s="31"/>
      <c r="C32" s="25"/>
      <c r="D32" s="25"/>
      <c r="E32" s="25"/>
      <c r="F32" s="25"/>
      <c r="G32" s="25"/>
      <c r="H32" s="25"/>
      <c r="I32" s="25"/>
      <c r="J32" s="25"/>
      <c r="K32" s="25"/>
      <c r="L32" s="25"/>
      <c r="M32" s="25"/>
      <c r="N32" s="25"/>
      <c r="O32" s="25"/>
      <c r="P32" s="25"/>
      <c r="Q32" s="25"/>
      <c r="R32" s="37"/>
      <c r="S32" s="37"/>
      <c r="T32" s="37"/>
      <c r="U32" s="37"/>
      <c r="V32" s="37"/>
      <c r="W32" s="37"/>
      <c r="X32" s="37"/>
      <c r="Y32" s="38"/>
      <c r="Z32" s="28"/>
    </row>
    <row r="33" spans="1:26" s="29" customFormat="1" ht="13.5" customHeight="1" x14ac:dyDescent="0.25">
      <c r="A33" s="25"/>
      <c r="B33" s="31"/>
      <c r="C33" s="25"/>
      <c r="D33" s="25"/>
      <c r="E33" s="25"/>
      <c r="F33" s="25"/>
      <c r="G33" s="25"/>
      <c r="H33" s="25"/>
      <c r="I33" s="25"/>
      <c r="J33" s="25"/>
      <c r="K33" s="25"/>
      <c r="L33" s="25"/>
      <c r="M33" s="25"/>
      <c r="N33" s="25"/>
      <c r="O33" s="25"/>
      <c r="P33" s="25"/>
      <c r="Q33" s="25"/>
      <c r="R33" s="37"/>
      <c r="S33" s="37"/>
      <c r="T33" s="37"/>
      <c r="U33" s="37"/>
      <c r="V33" s="37"/>
      <c r="W33" s="37"/>
      <c r="X33" s="37"/>
      <c r="Y33" s="38"/>
      <c r="Z33" s="28"/>
    </row>
    <row r="34" spans="1:26" s="29" customFormat="1" ht="13.5" customHeight="1" x14ac:dyDescent="0.25">
      <c r="A34" s="25"/>
      <c r="B34" s="31"/>
      <c r="C34" s="25"/>
      <c r="D34" s="25"/>
      <c r="E34" s="25"/>
      <c r="F34" s="25"/>
      <c r="G34" s="25"/>
      <c r="H34" s="25"/>
      <c r="I34" s="25"/>
      <c r="J34" s="25"/>
      <c r="K34" s="25"/>
      <c r="L34" s="25"/>
      <c r="M34" s="25"/>
      <c r="N34" s="25"/>
      <c r="O34" s="25"/>
      <c r="P34" s="25"/>
      <c r="Q34" s="25"/>
      <c r="R34" s="37"/>
      <c r="S34" s="37"/>
      <c r="T34" s="37"/>
      <c r="U34" s="37"/>
      <c r="V34" s="37"/>
      <c r="W34" s="37"/>
      <c r="X34" s="37"/>
      <c r="Y34" s="38"/>
      <c r="Z34" s="28"/>
    </row>
    <row r="35" spans="1:26" s="29" customFormat="1" ht="13.5" customHeight="1" x14ac:dyDescent="0.25">
      <c r="A35" s="25"/>
      <c r="B35" s="31"/>
      <c r="C35" s="25"/>
      <c r="D35" s="25"/>
      <c r="E35" s="25"/>
      <c r="F35" s="25"/>
      <c r="G35" s="25"/>
      <c r="H35" s="25"/>
      <c r="I35" s="25"/>
      <c r="J35" s="25"/>
      <c r="K35" s="25"/>
      <c r="L35" s="25"/>
      <c r="M35" s="25"/>
      <c r="N35" s="25"/>
      <c r="O35" s="25"/>
      <c r="P35" s="25"/>
      <c r="Q35" s="25"/>
      <c r="R35" s="37"/>
      <c r="S35" s="37"/>
      <c r="T35" s="37"/>
      <c r="U35" s="37"/>
      <c r="V35" s="37"/>
      <c r="W35" s="37"/>
      <c r="X35" s="37"/>
      <c r="Y35" s="38"/>
      <c r="Z35" s="28"/>
    </row>
    <row r="36" spans="1:26" s="29" customFormat="1" ht="13.5" customHeight="1" x14ac:dyDescent="0.25">
      <c r="A36" s="25"/>
      <c r="B36" s="31"/>
      <c r="C36" s="25"/>
      <c r="D36" s="25"/>
      <c r="E36" s="25"/>
      <c r="F36" s="25"/>
      <c r="G36" s="25"/>
      <c r="H36" s="25"/>
      <c r="I36" s="25"/>
      <c r="J36" s="25"/>
      <c r="K36" s="25"/>
      <c r="L36" s="25"/>
      <c r="M36" s="25"/>
      <c r="N36" s="25"/>
      <c r="O36" s="25"/>
      <c r="P36" s="25"/>
      <c r="Q36" s="25"/>
      <c r="R36" s="37"/>
      <c r="S36" s="37"/>
      <c r="T36" s="37"/>
      <c r="U36" s="37"/>
      <c r="V36" s="37"/>
      <c r="W36" s="37"/>
      <c r="X36" s="37"/>
      <c r="Y36" s="38"/>
      <c r="Z36" s="28"/>
    </row>
    <row r="37" spans="1:26" s="29" customFormat="1" ht="13.5" customHeight="1" x14ac:dyDescent="0.25">
      <c r="A37" s="25"/>
      <c r="B37" s="31"/>
      <c r="C37" s="25"/>
      <c r="D37" s="25"/>
      <c r="E37" s="25"/>
      <c r="F37" s="25"/>
      <c r="G37" s="25"/>
      <c r="H37" s="25"/>
      <c r="I37" s="25"/>
      <c r="J37" s="25"/>
      <c r="K37" s="25"/>
      <c r="L37" s="25"/>
      <c r="M37" s="25"/>
      <c r="N37" s="25"/>
      <c r="O37" s="25"/>
      <c r="P37" s="25"/>
      <c r="Q37" s="25"/>
      <c r="R37" s="37"/>
      <c r="S37" s="37"/>
      <c r="T37" s="37"/>
      <c r="U37" s="37"/>
      <c r="V37" s="37"/>
      <c r="W37" s="37"/>
      <c r="X37" s="37"/>
      <c r="Y37" s="38"/>
      <c r="Z37" s="28"/>
    </row>
    <row r="38" spans="1:26" s="29" customFormat="1" ht="13.5" customHeight="1" x14ac:dyDescent="0.25">
      <c r="A38" s="25"/>
      <c r="B38" s="31"/>
      <c r="C38" s="25"/>
      <c r="D38" s="25"/>
      <c r="E38" s="25"/>
      <c r="F38" s="25"/>
      <c r="G38" s="25"/>
      <c r="H38" s="25"/>
      <c r="I38" s="25"/>
      <c r="J38" s="25"/>
      <c r="K38" s="25"/>
      <c r="L38" s="25"/>
      <c r="M38" s="25"/>
      <c r="N38" s="25"/>
      <c r="O38" s="25"/>
      <c r="P38" s="25"/>
      <c r="Q38" s="25"/>
      <c r="R38" s="37"/>
      <c r="S38" s="37"/>
      <c r="T38" s="37"/>
      <c r="U38" s="37"/>
      <c r="V38" s="37"/>
      <c r="W38" s="37"/>
      <c r="X38" s="37"/>
      <c r="Y38" s="38"/>
      <c r="Z38" s="28"/>
    </row>
    <row r="39" spans="1:26" s="29" customFormat="1" ht="13.5" customHeight="1" x14ac:dyDescent="0.25">
      <c r="A39" s="25"/>
      <c r="B39" s="31"/>
      <c r="C39" s="25"/>
      <c r="D39" s="25"/>
      <c r="E39" s="25"/>
      <c r="F39" s="25"/>
      <c r="G39" s="25"/>
      <c r="H39" s="25"/>
      <c r="I39" s="25"/>
      <c r="J39" s="25"/>
      <c r="K39" s="25"/>
      <c r="L39" s="25"/>
      <c r="M39" s="25"/>
      <c r="N39" s="25"/>
      <c r="O39" s="25"/>
      <c r="P39" s="25"/>
      <c r="Q39" s="25"/>
      <c r="R39" s="37"/>
      <c r="S39" s="37"/>
      <c r="T39" s="37"/>
      <c r="U39" s="37"/>
      <c r="V39" s="37"/>
      <c r="W39" s="37"/>
      <c r="X39" s="37"/>
      <c r="Y39" s="38"/>
      <c r="Z39" s="28"/>
    </row>
    <row r="40" spans="1:26" s="29" customFormat="1" ht="13.5" customHeight="1" x14ac:dyDescent="0.25">
      <c r="A40" s="25"/>
      <c r="B40" s="31"/>
      <c r="C40" s="25"/>
      <c r="D40" s="25"/>
      <c r="E40" s="25"/>
      <c r="F40" s="25"/>
      <c r="G40" s="25"/>
      <c r="H40" s="25"/>
      <c r="I40" s="25"/>
      <c r="J40" s="25"/>
      <c r="K40" s="25"/>
      <c r="L40" s="25"/>
      <c r="M40" s="25"/>
      <c r="N40" s="25"/>
      <c r="O40" s="25"/>
      <c r="P40" s="25"/>
      <c r="Q40" s="25"/>
      <c r="R40" s="37"/>
      <c r="S40" s="37"/>
      <c r="T40" s="37"/>
      <c r="U40" s="37"/>
      <c r="V40" s="37"/>
      <c r="W40" s="37"/>
      <c r="X40" s="37"/>
      <c r="Y40" s="38"/>
      <c r="Z40" s="28"/>
    </row>
    <row r="41" spans="1:26" s="29" customFormat="1" ht="13.5" customHeight="1" x14ac:dyDescent="0.25">
      <c r="A41" s="25"/>
      <c r="B41" s="31"/>
      <c r="C41" s="25"/>
      <c r="D41" s="25"/>
      <c r="E41" s="25"/>
      <c r="F41" s="25"/>
      <c r="G41" s="25"/>
      <c r="H41" s="25"/>
      <c r="I41" s="25"/>
      <c r="J41" s="25"/>
      <c r="K41" s="25"/>
      <c r="L41" s="25"/>
      <c r="M41" s="25"/>
      <c r="N41" s="25"/>
      <c r="O41" s="25"/>
      <c r="P41" s="25"/>
      <c r="Q41" s="25"/>
      <c r="R41" s="37"/>
      <c r="S41" s="37"/>
      <c r="T41" s="37"/>
      <c r="U41" s="37"/>
      <c r="V41" s="37"/>
      <c r="W41" s="37"/>
      <c r="X41" s="37"/>
      <c r="Y41" s="38"/>
      <c r="Z41" s="28"/>
    </row>
    <row r="42" spans="1:26" s="29" customFormat="1" ht="13.5" customHeight="1" x14ac:dyDescent="0.25">
      <c r="A42" s="25"/>
      <c r="B42" s="31"/>
      <c r="C42" s="25"/>
      <c r="D42" s="25"/>
      <c r="E42" s="25"/>
      <c r="F42" s="25"/>
      <c r="G42" s="25"/>
      <c r="H42" s="25"/>
      <c r="I42" s="25"/>
      <c r="J42" s="25"/>
      <c r="K42" s="25"/>
      <c r="L42" s="25"/>
      <c r="M42" s="25"/>
      <c r="N42" s="25"/>
      <c r="O42" s="25"/>
      <c r="P42" s="25"/>
      <c r="Q42" s="25"/>
      <c r="R42" s="37"/>
      <c r="S42" s="37"/>
      <c r="T42" s="37"/>
      <c r="U42" s="37"/>
      <c r="V42" s="37"/>
      <c r="W42" s="37"/>
      <c r="X42" s="37"/>
      <c r="Y42" s="38"/>
      <c r="Z42" s="28"/>
    </row>
    <row r="43" spans="1:26" ht="15.75" customHeight="1" x14ac:dyDescent="0.25">
      <c r="A43" s="4"/>
      <c r="C43" s="4"/>
      <c r="D43" s="4"/>
      <c r="E43" s="4"/>
      <c r="F43" s="4"/>
      <c r="G43" s="4"/>
      <c r="H43" s="4"/>
      <c r="I43" s="4"/>
      <c r="J43" s="4"/>
      <c r="K43" s="4"/>
      <c r="L43" s="4"/>
      <c r="M43" s="4"/>
      <c r="N43" s="4"/>
      <c r="O43" s="4"/>
      <c r="P43" s="4"/>
      <c r="Q43" s="4"/>
      <c r="R43" s="17"/>
      <c r="S43" s="17"/>
      <c r="T43" s="17"/>
      <c r="U43" s="17"/>
      <c r="V43" s="17"/>
      <c r="W43" s="17"/>
      <c r="X43" s="17"/>
      <c r="Y43" s="22"/>
      <c r="Z43" s="1"/>
    </row>
    <row r="44" spans="1:26" ht="30" customHeight="1" x14ac:dyDescent="0.25">
      <c r="A44" s="4">
        <v>4</v>
      </c>
      <c r="C44" s="16"/>
      <c r="D44" s="16"/>
      <c r="E44" s="16"/>
      <c r="F44" s="16"/>
      <c r="G44" s="16">
        <v>2563.6999999999998</v>
      </c>
      <c r="H44" s="16"/>
      <c r="I44" s="16"/>
      <c r="J44" s="16"/>
      <c r="K44" s="16"/>
      <c r="L44" s="16"/>
      <c r="M44" s="16"/>
      <c r="N44" s="16"/>
      <c r="O44" s="16"/>
      <c r="P44" s="16"/>
      <c r="Q44" s="16"/>
      <c r="R44" s="16"/>
      <c r="S44" s="16"/>
      <c r="T44" s="16"/>
      <c r="U44" s="16"/>
      <c r="V44" s="16"/>
      <c r="W44" s="16"/>
      <c r="X44" s="14"/>
      <c r="Y44" s="22"/>
      <c r="Z44" s="1"/>
    </row>
    <row r="45" spans="1:26" ht="12" customHeight="1" x14ac:dyDescent="0.25">
      <c r="A45" s="4" t="s">
        <v>189</v>
      </c>
      <c r="B45" s="5" t="s">
        <v>18</v>
      </c>
      <c r="C45" s="138" t="s">
        <v>19</v>
      </c>
      <c r="D45" s="138"/>
      <c r="E45" s="138"/>
      <c r="F45" s="138"/>
      <c r="G45" s="138"/>
      <c r="H45" s="138"/>
      <c r="I45" s="138"/>
      <c r="J45" s="138"/>
      <c r="K45" s="138"/>
      <c r="L45" s="138"/>
      <c r="M45" s="138"/>
      <c r="N45" s="138"/>
      <c r="O45" s="138"/>
      <c r="P45" s="138"/>
      <c r="Q45" s="138"/>
      <c r="R45" s="138"/>
      <c r="S45" s="138"/>
      <c r="T45" s="138"/>
      <c r="U45" s="138"/>
      <c r="V45" s="138"/>
      <c r="W45" s="138"/>
      <c r="X45" s="138"/>
      <c r="Y45" s="22"/>
      <c r="Z45" s="1"/>
    </row>
    <row r="46" spans="1:26" ht="15.75" customHeight="1" x14ac:dyDescent="0.25">
      <c r="A46" s="138"/>
      <c r="B46" s="13"/>
      <c r="C46" s="33" t="s">
        <v>30</v>
      </c>
      <c r="D46" s="91"/>
      <c r="E46" s="91"/>
      <c r="F46" s="45"/>
      <c r="G46" s="33">
        <v>2563.6999999999998</v>
      </c>
      <c r="H46" s="45"/>
      <c r="I46" s="33" t="s">
        <v>689</v>
      </c>
      <c r="J46" s="91"/>
      <c r="K46" s="45"/>
      <c r="L46" s="12" t="s">
        <v>689</v>
      </c>
      <c r="M46" s="33">
        <v>2563.6999999999998</v>
      </c>
      <c r="N46" s="45"/>
      <c r="O46" s="33" t="s">
        <v>689</v>
      </c>
      <c r="P46" s="91"/>
      <c r="Q46" s="45"/>
      <c r="R46" s="33" t="s">
        <v>689</v>
      </c>
      <c r="S46" s="91"/>
      <c r="T46" s="91"/>
      <c r="U46" s="91" t="s">
        <v>700</v>
      </c>
      <c r="V46" s="91"/>
      <c r="W46" s="91">
        <v>37.49</v>
      </c>
      <c r="X46" s="91"/>
      <c r="Y46" s="22"/>
      <c r="Z46" s="1"/>
    </row>
    <row r="47" spans="1:26" ht="15.75" customHeight="1" x14ac:dyDescent="0.25">
      <c r="A47" s="138"/>
      <c r="B47" s="13"/>
      <c r="C47" s="46"/>
      <c r="D47" s="56"/>
      <c r="E47" s="56"/>
      <c r="F47" s="34"/>
      <c r="G47" s="46"/>
      <c r="H47" s="34"/>
      <c r="I47" s="46"/>
      <c r="J47" s="56"/>
      <c r="K47" s="34"/>
      <c r="L47" s="13"/>
      <c r="M47" s="46"/>
      <c r="N47" s="34"/>
      <c r="O47" s="46"/>
      <c r="P47" s="56"/>
      <c r="Q47" s="34"/>
      <c r="R47" s="46"/>
      <c r="S47" s="56"/>
      <c r="T47" s="56"/>
      <c r="U47" s="56" t="s">
        <v>701</v>
      </c>
      <c r="V47" s="56"/>
      <c r="W47" s="56">
        <v>2</v>
      </c>
      <c r="X47" s="56"/>
      <c r="Y47" s="22"/>
      <c r="Z47" s="1"/>
    </row>
    <row r="48" spans="1:26" ht="15.75" customHeight="1" x14ac:dyDescent="0.25">
      <c r="A48" s="138"/>
      <c r="B48" s="13"/>
      <c r="C48" s="47"/>
      <c r="D48" s="92"/>
      <c r="E48" s="92"/>
      <c r="F48" s="48"/>
      <c r="G48" s="47"/>
      <c r="H48" s="48"/>
      <c r="I48" s="47"/>
      <c r="J48" s="92"/>
      <c r="K48" s="48"/>
      <c r="L48" s="59"/>
      <c r="M48" s="47"/>
      <c r="N48" s="48"/>
      <c r="O48" s="47"/>
      <c r="P48" s="92"/>
      <c r="Q48" s="48"/>
      <c r="R48" s="46"/>
      <c r="S48" s="56"/>
      <c r="T48" s="56"/>
      <c r="U48" s="56" t="s">
        <v>702</v>
      </c>
      <c r="V48" s="56"/>
      <c r="W48" s="56">
        <v>18</v>
      </c>
      <c r="X48" s="56"/>
      <c r="Y48" s="22"/>
      <c r="Z48" s="1"/>
    </row>
    <row r="49" spans="1:26" ht="5.25" customHeight="1" x14ac:dyDescent="0.25">
      <c r="A49" s="4"/>
      <c r="B49" s="8" t="s">
        <v>769</v>
      </c>
      <c r="C49" s="138" t="s">
        <v>30</v>
      </c>
      <c r="D49" s="138"/>
      <c r="E49" s="138"/>
      <c r="F49" s="138"/>
      <c r="G49" s="138">
        <v>145</v>
      </c>
      <c r="H49" s="138"/>
      <c r="I49" s="138" t="s">
        <v>689</v>
      </c>
      <c r="J49" s="138"/>
      <c r="K49" s="138"/>
      <c r="L49" s="4" t="s">
        <v>689</v>
      </c>
      <c r="M49" s="138">
        <v>145</v>
      </c>
      <c r="N49" s="138"/>
      <c r="O49" s="138" t="s">
        <v>689</v>
      </c>
      <c r="P49" s="138"/>
      <c r="Q49" s="138"/>
      <c r="R49" s="17" t="s">
        <v>689</v>
      </c>
      <c r="S49" s="137"/>
      <c r="T49" s="137"/>
      <c r="U49" s="139" t="s">
        <v>700</v>
      </c>
      <c r="V49" s="139"/>
      <c r="W49" s="137">
        <v>17.100000000000001</v>
      </c>
      <c r="X49" s="137"/>
      <c r="Y49" s="22"/>
      <c r="Z49" s="1"/>
    </row>
    <row r="50" spans="1:26" ht="5.25" customHeight="1" x14ac:dyDescent="0.25">
      <c r="A50" s="12" t="s">
        <v>193</v>
      </c>
      <c r="B50" s="12" t="s">
        <v>703</v>
      </c>
      <c r="C50" s="138" t="s">
        <v>22</v>
      </c>
      <c r="D50" s="138"/>
      <c r="E50" s="138"/>
      <c r="F50" s="138"/>
      <c r="G50" s="138">
        <v>145</v>
      </c>
      <c r="H50" s="138"/>
      <c r="I50" s="138" t="s">
        <v>689</v>
      </c>
      <c r="J50" s="138"/>
      <c r="K50" s="138"/>
      <c r="L50" s="4" t="s">
        <v>689</v>
      </c>
      <c r="M50" s="138">
        <v>145</v>
      </c>
      <c r="N50" s="138"/>
      <c r="O50" s="138" t="s">
        <v>689</v>
      </c>
      <c r="P50" s="138"/>
      <c r="Q50" s="138"/>
      <c r="R50" s="17" t="s">
        <v>689</v>
      </c>
      <c r="S50" s="137" t="s">
        <v>24</v>
      </c>
      <c r="T50" s="137"/>
      <c r="U50" s="139" t="s">
        <v>700</v>
      </c>
      <c r="V50" s="139"/>
      <c r="W50" s="137">
        <v>17.03</v>
      </c>
      <c r="X50" s="137"/>
      <c r="Y50" s="22"/>
      <c r="Z50" s="1"/>
    </row>
    <row r="51" spans="1:26" ht="5.25" customHeight="1" x14ac:dyDescent="0.25">
      <c r="A51" s="12" t="s">
        <v>194</v>
      </c>
      <c r="B51" s="12" t="s">
        <v>704</v>
      </c>
      <c r="C51" s="138" t="s">
        <v>22</v>
      </c>
      <c r="D51" s="138"/>
      <c r="E51" s="138"/>
      <c r="F51" s="138"/>
      <c r="G51" s="138">
        <v>33.700000000000003</v>
      </c>
      <c r="H51" s="138"/>
      <c r="I51" s="138" t="s">
        <v>689</v>
      </c>
      <c r="J51" s="138"/>
      <c r="K51" s="138"/>
      <c r="L51" s="4" t="s">
        <v>689</v>
      </c>
      <c r="M51" s="138">
        <v>33.700000000000003</v>
      </c>
      <c r="N51" s="138"/>
      <c r="O51" s="138" t="s">
        <v>689</v>
      </c>
      <c r="P51" s="138"/>
      <c r="Q51" s="138"/>
      <c r="R51" s="17" t="s">
        <v>689</v>
      </c>
      <c r="S51" s="137" t="s">
        <v>24</v>
      </c>
      <c r="T51" s="137"/>
      <c r="U51" s="139" t="s">
        <v>700</v>
      </c>
      <c r="V51" s="139"/>
      <c r="W51" s="137">
        <v>1.89</v>
      </c>
      <c r="X51" s="137"/>
      <c r="Y51" s="22"/>
      <c r="Z51" s="1"/>
    </row>
    <row r="52" spans="1:26" ht="5.25" customHeight="1" x14ac:dyDescent="0.25">
      <c r="A52" s="12" t="s">
        <v>195</v>
      </c>
      <c r="B52" s="12" t="s">
        <v>705</v>
      </c>
      <c r="C52" s="138" t="s">
        <v>22</v>
      </c>
      <c r="D52" s="138"/>
      <c r="E52" s="138"/>
      <c r="F52" s="138"/>
      <c r="G52" s="138">
        <v>139.4</v>
      </c>
      <c r="H52" s="138"/>
      <c r="I52" s="138" t="s">
        <v>689</v>
      </c>
      <c r="J52" s="138"/>
      <c r="K52" s="138"/>
      <c r="L52" s="4" t="s">
        <v>689</v>
      </c>
      <c r="M52" s="138">
        <v>139.4</v>
      </c>
      <c r="N52" s="138"/>
      <c r="O52" s="138" t="s">
        <v>689</v>
      </c>
      <c r="P52" s="138"/>
      <c r="Q52" s="138"/>
      <c r="R52" s="17" t="s">
        <v>689</v>
      </c>
      <c r="S52" s="137" t="s">
        <v>24</v>
      </c>
      <c r="T52" s="137"/>
      <c r="U52" s="139" t="s">
        <v>700</v>
      </c>
      <c r="V52" s="139"/>
      <c r="W52" s="137">
        <v>0.97</v>
      </c>
      <c r="X52" s="137"/>
      <c r="Y52" s="22"/>
      <c r="Z52" s="1"/>
    </row>
    <row r="53" spans="1:26" ht="5.25" customHeight="1" x14ac:dyDescent="0.25">
      <c r="A53" s="12" t="s">
        <v>196</v>
      </c>
      <c r="B53" s="12" t="s">
        <v>706</v>
      </c>
      <c r="C53" s="138" t="s">
        <v>22</v>
      </c>
      <c r="D53" s="138"/>
      <c r="E53" s="138"/>
      <c r="F53" s="138"/>
      <c r="G53" s="138">
        <v>30.6</v>
      </c>
      <c r="H53" s="138"/>
      <c r="I53" s="138" t="s">
        <v>689</v>
      </c>
      <c r="J53" s="138"/>
      <c r="K53" s="138"/>
      <c r="L53" s="4" t="s">
        <v>689</v>
      </c>
      <c r="M53" s="138">
        <v>30.6</v>
      </c>
      <c r="N53" s="138"/>
      <c r="O53" s="138" t="s">
        <v>689</v>
      </c>
      <c r="P53" s="138"/>
      <c r="Q53" s="138"/>
      <c r="R53" s="17" t="s">
        <v>689</v>
      </c>
      <c r="S53" s="137" t="s">
        <v>24</v>
      </c>
      <c r="T53" s="137"/>
      <c r="U53" s="139" t="s">
        <v>707</v>
      </c>
      <c r="V53" s="139"/>
      <c r="W53" s="137">
        <v>2</v>
      </c>
      <c r="X53" s="137"/>
      <c r="Y53" s="22"/>
      <c r="Z53" s="1"/>
    </row>
    <row r="54" spans="1:26" ht="5.25" customHeight="1" x14ac:dyDescent="0.25">
      <c r="A54" s="12" t="s">
        <v>197</v>
      </c>
      <c r="B54" s="12" t="s">
        <v>708</v>
      </c>
      <c r="C54" s="138" t="s">
        <v>22</v>
      </c>
      <c r="D54" s="138"/>
      <c r="E54" s="138"/>
      <c r="F54" s="138"/>
      <c r="G54" s="138">
        <v>87.4</v>
      </c>
      <c r="H54" s="138"/>
      <c r="I54" s="138" t="s">
        <v>689</v>
      </c>
      <c r="J54" s="138"/>
      <c r="K54" s="138"/>
      <c r="L54" s="4" t="s">
        <v>689</v>
      </c>
      <c r="M54" s="138">
        <v>87.4</v>
      </c>
      <c r="N54" s="138"/>
      <c r="O54" s="138" t="s">
        <v>689</v>
      </c>
      <c r="P54" s="138"/>
      <c r="Q54" s="138"/>
      <c r="R54" s="17" t="s">
        <v>689</v>
      </c>
      <c r="S54" s="137" t="s">
        <v>24</v>
      </c>
      <c r="T54" s="137"/>
      <c r="U54" s="139" t="s">
        <v>709</v>
      </c>
      <c r="V54" s="139"/>
      <c r="W54" s="137">
        <v>1</v>
      </c>
      <c r="X54" s="137"/>
      <c r="Y54" s="22"/>
      <c r="Z54" s="1"/>
    </row>
    <row r="55" spans="1:26" ht="5.25" customHeight="1" x14ac:dyDescent="0.25">
      <c r="A55" s="12" t="s">
        <v>198</v>
      </c>
      <c r="B55" s="43" t="s">
        <v>711</v>
      </c>
      <c r="C55" s="138" t="s">
        <v>22</v>
      </c>
      <c r="D55" s="138"/>
      <c r="E55" s="138"/>
      <c r="F55" s="138"/>
      <c r="G55" s="138">
        <v>6.1</v>
      </c>
      <c r="H55" s="138"/>
      <c r="I55" s="138" t="s">
        <v>689</v>
      </c>
      <c r="J55" s="138"/>
      <c r="K55" s="138"/>
      <c r="L55" s="4" t="s">
        <v>689</v>
      </c>
      <c r="M55" s="138">
        <v>6.1</v>
      </c>
      <c r="N55" s="138"/>
      <c r="O55" s="138" t="s">
        <v>689</v>
      </c>
      <c r="P55" s="138"/>
      <c r="Q55" s="138"/>
      <c r="R55" s="17" t="s">
        <v>689</v>
      </c>
      <c r="S55" s="137" t="s">
        <v>24</v>
      </c>
      <c r="T55" s="137"/>
      <c r="U55" s="139" t="s">
        <v>709</v>
      </c>
      <c r="V55" s="139"/>
      <c r="W55" s="137">
        <v>1</v>
      </c>
      <c r="X55" s="137"/>
      <c r="Y55" s="22"/>
      <c r="Z55" s="1"/>
    </row>
    <row r="56" spans="1:26" ht="5.25" customHeight="1" x14ac:dyDescent="0.25">
      <c r="A56" s="4" t="s">
        <v>199</v>
      </c>
      <c r="B56" s="18" t="s">
        <v>712</v>
      </c>
      <c r="C56" s="138" t="s">
        <v>22</v>
      </c>
      <c r="D56" s="138"/>
      <c r="E56" s="138"/>
      <c r="F56" s="138"/>
      <c r="G56" s="138">
        <v>297.3</v>
      </c>
      <c r="H56" s="138"/>
      <c r="I56" s="138" t="s">
        <v>689</v>
      </c>
      <c r="J56" s="138"/>
      <c r="K56" s="138"/>
      <c r="L56" s="4" t="s">
        <v>689</v>
      </c>
      <c r="M56" s="138">
        <v>297.3</v>
      </c>
      <c r="N56" s="138"/>
      <c r="O56" s="138" t="s">
        <v>689</v>
      </c>
      <c r="P56" s="138"/>
      <c r="Q56" s="138"/>
      <c r="R56" s="17" t="s">
        <v>689</v>
      </c>
      <c r="S56" s="137" t="s">
        <v>24</v>
      </c>
      <c r="T56" s="137"/>
      <c r="U56" s="139" t="s">
        <v>709</v>
      </c>
      <c r="V56" s="139"/>
      <c r="W56" s="137">
        <v>1</v>
      </c>
      <c r="X56" s="137"/>
      <c r="Y56" s="22"/>
      <c r="Z56" s="1"/>
    </row>
    <row r="57" spans="1:26" ht="5.25" customHeight="1" x14ac:dyDescent="0.25">
      <c r="A57" s="12" t="s">
        <v>200</v>
      </c>
      <c r="B57" s="43" t="s">
        <v>713</v>
      </c>
      <c r="C57" s="138" t="s">
        <v>22</v>
      </c>
      <c r="D57" s="138"/>
      <c r="E57" s="138"/>
      <c r="F57" s="138"/>
      <c r="G57" s="138">
        <v>99.7</v>
      </c>
      <c r="H57" s="138"/>
      <c r="I57" s="138" t="s">
        <v>689</v>
      </c>
      <c r="J57" s="138"/>
      <c r="K57" s="138"/>
      <c r="L57" s="4" t="s">
        <v>689</v>
      </c>
      <c r="M57" s="138">
        <v>99.7</v>
      </c>
      <c r="N57" s="138"/>
      <c r="O57" s="138" t="s">
        <v>689</v>
      </c>
      <c r="P57" s="138"/>
      <c r="Q57" s="138"/>
      <c r="R57" s="17" t="s">
        <v>689</v>
      </c>
      <c r="S57" s="137" t="s">
        <v>24</v>
      </c>
      <c r="T57" s="137"/>
      <c r="U57" s="139" t="s">
        <v>709</v>
      </c>
      <c r="V57" s="139"/>
      <c r="W57" s="137">
        <v>1</v>
      </c>
      <c r="X57" s="137"/>
      <c r="Y57" s="22"/>
      <c r="Z57" s="1"/>
    </row>
    <row r="58" spans="1:26" ht="5.25" customHeight="1" x14ac:dyDescent="0.25">
      <c r="A58" s="12" t="s">
        <v>201</v>
      </c>
      <c r="B58" s="43" t="s">
        <v>714</v>
      </c>
      <c r="C58" s="138" t="s">
        <v>22</v>
      </c>
      <c r="D58" s="138"/>
      <c r="E58" s="138"/>
      <c r="F58" s="138"/>
      <c r="G58" s="138">
        <v>5</v>
      </c>
      <c r="H58" s="138"/>
      <c r="I58" s="138" t="s">
        <v>689</v>
      </c>
      <c r="J58" s="138"/>
      <c r="K58" s="138"/>
      <c r="L58" s="4" t="s">
        <v>689</v>
      </c>
      <c r="M58" s="138">
        <v>5</v>
      </c>
      <c r="N58" s="138"/>
      <c r="O58" s="138" t="s">
        <v>689</v>
      </c>
      <c r="P58" s="138"/>
      <c r="Q58" s="138"/>
      <c r="R58" s="17" t="s">
        <v>689</v>
      </c>
      <c r="S58" s="137" t="s">
        <v>24</v>
      </c>
      <c r="T58" s="137"/>
      <c r="U58" s="139" t="s">
        <v>709</v>
      </c>
      <c r="V58" s="139"/>
      <c r="W58" s="137">
        <v>1</v>
      </c>
      <c r="X58" s="137"/>
      <c r="Y58" s="22"/>
      <c r="Z58" s="1"/>
    </row>
    <row r="59" spans="1:26" ht="5.25" customHeight="1" x14ac:dyDescent="0.25">
      <c r="A59" s="12" t="s">
        <v>202</v>
      </c>
      <c r="B59" s="43" t="s">
        <v>715</v>
      </c>
      <c r="C59" s="138" t="s">
        <v>22</v>
      </c>
      <c r="D59" s="138"/>
      <c r="E59" s="138"/>
      <c r="F59" s="138"/>
      <c r="G59" s="138">
        <v>39.4</v>
      </c>
      <c r="H59" s="138"/>
      <c r="I59" s="138" t="s">
        <v>689</v>
      </c>
      <c r="J59" s="138"/>
      <c r="K59" s="138"/>
      <c r="L59" s="4" t="s">
        <v>689</v>
      </c>
      <c r="M59" s="138">
        <v>39.4</v>
      </c>
      <c r="N59" s="138"/>
      <c r="O59" s="138" t="s">
        <v>689</v>
      </c>
      <c r="P59" s="138"/>
      <c r="Q59" s="138"/>
      <c r="R59" s="17" t="s">
        <v>689</v>
      </c>
      <c r="S59" s="137" t="s">
        <v>24</v>
      </c>
      <c r="T59" s="137"/>
      <c r="U59" s="139" t="s">
        <v>709</v>
      </c>
      <c r="V59" s="139"/>
      <c r="W59" s="137">
        <v>1</v>
      </c>
      <c r="X59" s="137"/>
      <c r="Y59" s="22"/>
      <c r="Z59" s="1"/>
    </row>
    <row r="60" spans="1:26" ht="5.25" customHeight="1" x14ac:dyDescent="0.25">
      <c r="A60" s="4"/>
      <c r="B60" s="18" t="s">
        <v>716</v>
      </c>
      <c r="C60" s="138" t="s">
        <v>22</v>
      </c>
      <c r="D60" s="138"/>
      <c r="E60" s="138"/>
      <c r="F60" s="138"/>
      <c r="G60" s="138">
        <v>59.3</v>
      </c>
      <c r="H60" s="138"/>
      <c r="I60" s="138" t="s">
        <v>689</v>
      </c>
      <c r="J60" s="138"/>
      <c r="K60" s="138"/>
      <c r="L60" s="4" t="s">
        <v>689</v>
      </c>
      <c r="M60" s="138">
        <v>59.3</v>
      </c>
      <c r="N60" s="138"/>
      <c r="O60" s="138" t="s">
        <v>689</v>
      </c>
      <c r="P60" s="138"/>
      <c r="Q60" s="138"/>
      <c r="R60" s="17" t="s">
        <v>689</v>
      </c>
      <c r="S60" s="137" t="s">
        <v>24</v>
      </c>
      <c r="T60" s="137"/>
      <c r="U60" s="139" t="s">
        <v>709</v>
      </c>
      <c r="V60" s="139"/>
      <c r="W60" s="137">
        <v>1</v>
      </c>
      <c r="X60" s="137"/>
      <c r="Y60" s="22"/>
      <c r="Z60" s="1"/>
    </row>
    <row r="61" spans="1:26" ht="5.25" customHeight="1" x14ac:dyDescent="0.25">
      <c r="A61" s="12" t="s">
        <v>203</v>
      </c>
      <c r="B61" s="43" t="s">
        <v>717</v>
      </c>
      <c r="C61" s="138" t="s">
        <v>22</v>
      </c>
      <c r="D61" s="138"/>
      <c r="E61" s="138"/>
      <c r="F61" s="138"/>
      <c r="G61" s="138">
        <v>199</v>
      </c>
      <c r="H61" s="138"/>
      <c r="I61" s="138" t="s">
        <v>689</v>
      </c>
      <c r="J61" s="138"/>
      <c r="K61" s="138"/>
      <c r="L61" s="4" t="s">
        <v>689</v>
      </c>
      <c r="M61" s="138">
        <v>199</v>
      </c>
      <c r="N61" s="138"/>
      <c r="O61" s="138" t="s">
        <v>689</v>
      </c>
      <c r="P61" s="138"/>
      <c r="Q61" s="138"/>
      <c r="R61" s="17" t="s">
        <v>689</v>
      </c>
      <c r="S61" s="137" t="s">
        <v>24</v>
      </c>
      <c r="T61" s="137"/>
      <c r="U61" s="139" t="s">
        <v>709</v>
      </c>
      <c r="V61" s="139"/>
      <c r="W61" s="137">
        <v>1</v>
      </c>
      <c r="X61" s="137"/>
      <c r="Y61" s="22"/>
      <c r="Z61" s="1"/>
    </row>
    <row r="62" spans="1:26" ht="5.25" customHeight="1" x14ac:dyDescent="0.25">
      <c r="A62" s="12" t="s">
        <v>204</v>
      </c>
      <c r="B62" s="43" t="s">
        <v>718</v>
      </c>
      <c r="C62" s="138" t="s">
        <v>22</v>
      </c>
      <c r="D62" s="138"/>
      <c r="E62" s="138"/>
      <c r="F62" s="138"/>
      <c r="G62" s="138">
        <v>398.5</v>
      </c>
      <c r="H62" s="138"/>
      <c r="I62" s="138" t="s">
        <v>689</v>
      </c>
      <c r="J62" s="138"/>
      <c r="K62" s="138"/>
      <c r="L62" s="4" t="s">
        <v>689</v>
      </c>
      <c r="M62" s="138">
        <v>398.5</v>
      </c>
      <c r="N62" s="138"/>
      <c r="O62" s="138" t="s">
        <v>689</v>
      </c>
      <c r="P62" s="138"/>
      <c r="Q62" s="138"/>
      <c r="R62" s="17" t="s">
        <v>689</v>
      </c>
      <c r="S62" s="137" t="s">
        <v>24</v>
      </c>
      <c r="T62" s="137"/>
      <c r="U62" s="139" t="s">
        <v>709</v>
      </c>
      <c r="V62" s="139"/>
      <c r="W62" s="137">
        <v>1</v>
      </c>
      <c r="X62" s="137"/>
      <c r="Y62" s="22"/>
      <c r="Z62" s="1"/>
    </row>
    <row r="63" spans="1:26" ht="5.25" customHeight="1" x14ac:dyDescent="0.25">
      <c r="A63" s="12" t="s">
        <v>205</v>
      </c>
      <c r="B63" s="43" t="s">
        <v>719</v>
      </c>
      <c r="C63" s="138" t="s">
        <v>22</v>
      </c>
      <c r="D63" s="138"/>
      <c r="E63" s="138"/>
      <c r="F63" s="138"/>
      <c r="G63" s="138">
        <v>253.8</v>
      </c>
      <c r="H63" s="138"/>
      <c r="I63" s="138" t="s">
        <v>689</v>
      </c>
      <c r="J63" s="138"/>
      <c r="K63" s="138"/>
      <c r="L63" s="4" t="s">
        <v>689</v>
      </c>
      <c r="M63" s="138">
        <v>253.8</v>
      </c>
      <c r="N63" s="138"/>
      <c r="O63" s="138" t="s">
        <v>689</v>
      </c>
      <c r="P63" s="138"/>
      <c r="Q63" s="138"/>
      <c r="R63" s="17" t="s">
        <v>689</v>
      </c>
      <c r="S63" s="137" t="s">
        <v>24</v>
      </c>
      <c r="T63" s="137"/>
      <c r="U63" s="139" t="s">
        <v>709</v>
      </c>
      <c r="V63" s="139"/>
      <c r="W63" s="137">
        <v>1</v>
      </c>
      <c r="X63" s="137"/>
      <c r="Y63" s="22"/>
      <c r="Z63" s="1"/>
    </row>
    <row r="64" spans="1:26" ht="5.25" customHeight="1" x14ac:dyDescent="0.25">
      <c r="A64" s="12" t="s">
        <v>206</v>
      </c>
      <c r="B64" s="43" t="s">
        <v>720</v>
      </c>
      <c r="C64" s="138" t="s">
        <v>22</v>
      </c>
      <c r="D64" s="138"/>
      <c r="E64" s="138"/>
      <c r="F64" s="138"/>
      <c r="G64" s="138">
        <v>9.6999999999999993</v>
      </c>
      <c r="H64" s="138"/>
      <c r="I64" s="138" t="s">
        <v>689</v>
      </c>
      <c r="J64" s="138"/>
      <c r="K64" s="138"/>
      <c r="L64" s="4" t="s">
        <v>689</v>
      </c>
      <c r="M64" s="138">
        <v>9.6999999999999993</v>
      </c>
      <c r="N64" s="138"/>
      <c r="O64" s="138" t="s">
        <v>689</v>
      </c>
      <c r="P64" s="138"/>
      <c r="Q64" s="138"/>
      <c r="R64" s="17" t="s">
        <v>689</v>
      </c>
      <c r="S64" s="137" t="s">
        <v>24</v>
      </c>
      <c r="T64" s="137"/>
      <c r="U64" s="139" t="s">
        <v>709</v>
      </c>
      <c r="V64" s="139"/>
      <c r="W64" s="137">
        <v>1</v>
      </c>
      <c r="X64" s="137"/>
      <c r="Y64" s="22"/>
      <c r="Z64" s="1"/>
    </row>
    <row r="65" spans="1:26" ht="5.25" customHeight="1" x14ac:dyDescent="0.25">
      <c r="A65" s="12" t="s">
        <v>207</v>
      </c>
      <c r="B65" s="43" t="s">
        <v>721</v>
      </c>
      <c r="C65" s="138" t="s">
        <v>22</v>
      </c>
      <c r="D65" s="138"/>
      <c r="E65" s="138"/>
      <c r="F65" s="138"/>
      <c r="G65" s="138">
        <v>40.5</v>
      </c>
      <c r="H65" s="138"/>
      <c r="I65" s="138" t="s">
        <v>689</v>
      </c>
      <c r="J65" s="138"/>
      <c r="K65" s="138"/>
      <c r="L65" s="4" t="s">
        <v>689</v>
      </c>
      <c r="M65" s="138">
        <v>40.5</v>
      </c>
      <c r="N65" s="138"/>
      <c r="O65" s="138" t="s">
        <v>689</v>
      </c>
      <c r="P65" s="138"/>
      <c r="Q65" s="138"/>
      <c r="R65" s="17" t="s">
        <v>689</v>
      </c>
      <c r="S65" s="137" t="s">
        <v>24</v>
      </c>
      <c r="T65" s="137"/>
      <c r="U65" s="139" t="s">
        <v>709</v>
      </c>
      <c r="V65" s="139"/>
      <c r="W65" s="137">
        <v>1</v>
      </c>
      <c r="X65" s="137"/>
      <c r="Y65" s="22"/>
      <c r="Z65" s="1"/>
    </row>
    <row r="66" spans="1:26" ht="5.25" customHeight="1" x14ac:dyDescent="0.25">
      <c r="A66" s="12" t="s">
        <v>208</v>
      </c>
      <c r="B66" s="43" t="s">
        <v>722</v>
      </c>
      <c r="C66" s="138" t="s">
        <v>22</v>
      </c>
      <c r="D66" s="138"/>
      <c r="E66" s="138"/>
      <c r="F66" s="138"/>
      <c r="G66" s="138">
        <v>198.8</v>
      </c>
      <c r="H66" s="138"/>
      <c r="I66" s="138" t="s">
        <v>689</v>
      </c>
      <c r="J66" s="138"/>
      <c r="K66" s="138"/>
      <c r="L66" s="4" t="s">
        <v>689</v>
      </c>
      <c r="M66" s="138">
        <v>198.8</v>
      </c>
      <c r="N66" s="138"/>
      <c r="O66" s="138" t="s">
        <v>689</v>
      </c>
      <c r="P66" s="138"/>
      <c r="Q66" s="138"/>
      <c r="R66" s="17" t="s">
        <v>689</v>
      </c>
      <c r="S66" s="137" t="s">
        <v>24</v>
      </c>
      <c r="T66" s="137"/>
      <c r="U66" s="139" t="s">
        <v>709</v>
      </c>
      <c r="V66" s="139"/>
      <c r="W66" s="137">
        <v>1</v>
      </c>
      <c r="X66" s="137"/>
      <c r="Y66" s="22"/>
      <c r="Z66" s="1"/>
    </row>
    <row r="67" spans="1:26" ht="5.25" customHeight="1" x14ac:dyDescent="0.25">
      <c r="A67" s="4" t="s">
        <v>209</v>
      </c>
      <c r="B67" s="18" t="s">
        <v>723</v>
      </c>
      <c r="C67" s="138" t="s">
        <v>22</v>
      </c>
      <c r="D67" s="138"/>
      <c r="E67" s="138"/>
      <c r="F67" s="138"/>
      <c r="G67" s="138">
        <v>33.1</v>
      </c>
      <c r="H67" s="138"/>
      <c r="I67" s="138" t="s">
        <v>689</v>
      </c>
      <c r="J67" s="138"/>
      <c r="K67" s="138"/>
      <c r="L67" s="4" t="s">
        <v>689</v>
      </c>
      <c r="M67" s="138">
        <v>33.1</v>
      </c>
      <c r="N67" s="138"/>
      <c r="O67" s="138" t="s">
        <v>689</v>
      </c>
      <c r="P67" s="138"/>
      <c r="Q67" s="138"/>
      <c r="R67" s="17" t="s">
        <v>689</v>
      </c>
      <c r="S67" s="137" t="s">
        <v>24</v>
      </c>
      <c r="T67" s="137"/>
      <c r="U67" s="139" t="s">
        <v>709</v>
      </c>
      <c r="V67" s="139"/>
      <c r="W67" s="137">
        <v>1</v>
      </c>
      <c r="X67" s="137"/>
      <c r="Y67" s="22"/>
      <c r="Z67" s="1"/>
    </row>
    <row r="68" spans="1:26" ht="5.25" customHeight="1" x14ac:dyDescent="0.25">
      <c r="A68" s="12" t="s">
        <v>724</v>
      </c>
      <c r="B68" s="43" t="s">
        <v>725</v>
      </c>
      <c r="C68" s="138" t="s">
        <v>22</v>
      </c>
      <c r="D68" s="138"/>
      <c r="E68" s="138"/>
      <c r="F68" s="138"/>
      <c r="G68" s="138">
        <v>99.9</v>
      </c>
      <c r="H68" s="138"/>
      <c r="I68" s="138" t="s">
        <v>689</v>
      </c>
      <c r="J68" s="138"/>
      <c r="K68" s="138"/>
      <c r="L68" s="4" t="s">
        <v>689</v>
      </c>
      <c r="M68" s="138">
        <v>99.9</v>
      </c>
      <c r="N68" s="138"/>
      <c r="O68" s="138" t="s">
        <v>689</v>
      </c>
      <c r="P68" s="138"/>
      <c r="Q68" s="138"/>
      <c r="R68" s="17" t="s">
        <v>689</v>
      </c>
      <c r="S68" s="137" t="s">
        <v>24</v>
      </c>
      <c r="T68" s="137"/>
      <c r="U68" s="139" t="s">
        <v>709</v>
      </c>
      <c r="V68" s="139"/>
      <c r="W68" s="137">
        <v>1</v>
      </c>
      <c r="X68" s="137"/>
      <c r="Y68" s="22"/>
      <c r="Z68" s="1"/>
    </row>
    <row r="69" spans="1:26" ht="5.25" customHeight="1" x14ac:dyDescent="0.25">
      <c r="A69" s="4" t="s">
        <v>726</v>
      </c>
      <c r="B69" s="43" t="s">
        <v>727</v>
      </c>
      <c r="C69" s="138" t="s">
        <v>22</v>
      </c>
      <c r="D69" s="138"/>
      <c r="E69" s="138"/>
      <c r="F69" s="138"/>
      <c r="G69" s="138">
        <v>52.1</v>
      </c>
      <c r="H69" s="138"/>
      <c r="I69" s="138" t="s">
        <v>689</v>
      </c>
      <c r="J69" s="138"/>
      <c r="K69" s="138"/>
      <c r="L69" s="4" t="s">
        <v>689</v>
      </c>
      <c r="M69" s="138">
        <v>52.1</v>
      </c>
      <c r="N69" s="138"/>
      <c r="O69" s="138" t="s">
        <v>689</v>
      </c>
      <c r="P69" s="138"/>
      <c r="Q69" s="138"/>
      <c r="R69" s="17" t="s">
        <v>689</v>
      </c>
      <c r="S69" s="137" t="s">
        <v>24</v>
      </c>
      <c r="T69" s="137"/>
      <c r="U69" s="139" t="s">
        <v>709</v>
      </c>
      <c r="V69" s="139"/>
      <c r="W69" s="137">
        <v>1</v>
      </c>
      <c r="X69" s="137"/>
      <c r="Y69" s="22"/>
      <c r="Z69" s="1"/>
    </row>
    <row r="70" spans="1:26" ht="5.25" customHeight="1" x14ac:dyDescent="0.25">
      <c r="A70" s="12" t="s">
        <v>728</v>
      </c>
      <c r="B70" s="43" t="s">
        <v>729</v>
      </c>
      <c r="C70" s="138" t="s">
        <v>22</v>
      </c>
      <c r="D70" s="138"/>
      <c r="E70" s="138"/>
      <c r="F70" s="138"/>
      <c r="G70" s="138">
        <v>36.6</v>
      </c>
      <c r="H70" s="138"/>
      <c r="I70" s="138" t="s">
        <v>689</v>
      </c>
      <c r="J70" s="138"/>
      <c r="K70" s="138"/>
      <c r="L70" s="4" t="s">
        <v>689</v>
      </c>
      <c r="M70" s="138">
        <v>36.6</v>
      </c>
      <c r="N70" s="138"/>
      <c r="O70" s="138" t="s">
        <v>689</v>
      </c>
      <c r="P70" s="138"/>
      <c r="Q70" s="138"/>
      <c r="R70" s="17" t="s">
        <v>689</v>
      </c>
      <c r="S70" s="137" t="s">
        <v>24</v>
      </c>
      <c r="T70" s="137"/>
      <c r="U70" s="139" t="s">
        <v>709</v>
      </c>
      <c r="V70" s="139"/>
      <c r="W70" s="137">
        <v>1</v>
      </c>
      <c r="X70" s="137"/>
      <c r="Y70" s="22"/>
      <c r="Z70" s="1"/>
    </row>
    <row r="71" spans="1:26" ht="5.25" customHeight="1" x14ac:dyDescent="0.25">
      <c r="A71" s="12" t="s">
        <v>730</v>
      </c>
      <c r="B71" s="43" t="s">
        <v>731</v>
      </c>
      <c r="C71" s="138" t="s">
        <v>22</v>
      </c>
      <c r="D71" s="138"/>
      <c r="E71" s="138"/>
      <c r="F71" s="138"/>
      <c r="G71" s="138">
        <v>83.8</v>
      </c>
      <c r="H71" s="138"/>
      <c r="I71" s="138" t="s">
        <v>689</v>
      </c>
      <c r="J71" s="138"/>
      <c r="K71" s="138"/>
      <c r="L71" s="4" t="s">
        <v>689</v>
      </c>
      <c r="M71" s="138">
        <v>83.8</v>
      </c>
      <c r="N71" s="138"/>
      <c r="O71" s="138" t="s">
        <v>689</v>
      </c>
      <c r="P71" s="138"/>
      <c r="Q71" s="138"/>
      <c r="R71" s="17" t="s">
        <v>689</v>
      </c>
      <c r="S71" s="137" t="s">
        <v>24</v>
      </c>
      <c r="T71" s="137"/>
      <c r="U71" s="139" t="s">
        <v>709</v>
      </c>
      <c r="V71" s="139"/>
      <c r="W71" s="137">
        <v>1</v>
      </c>
      <c r="X71" s="137"/>
      <c r="Y71" s="22"/>
      <c r="Z71" s="1"/>
    </row>
    <row r="72" spans="1:26" ht="5.25" customHeight="1" x14ac:dyDescent="0.25">
      <c r="A72" s="12" t="s">
        <v>732</v>
      </c>
      <c r="B72" s="12" t="s">
        <v>733</v>
      </c>
      <c r="C72" s="138" t="s">
        <v>22</v>
      </c>
      <c r="D72" s="138"/>
      <c r="E72" s="138"/>
      <c r="F72" s="138"/>
      <c r="G72" s="138">
        <v>70</v>
      </c>
      <c r="H72" s="138"/>
      <c r="I72" s="138" t="s">
        <v>689</v>
      </c>
      <c r="J72" s="138"/>
      <c r="K72" s="138"/>
      <c r="L72" s="4" t="s">
        <v>689</v>
      </c>
      <c r="M72" s="138">
        <v>70</v>
      </c>
      <c r="N72" s="138"/>
      <c r="O72" s="138" t="s">
        <v>689</v>
      </c>
      <c r="P72" s="138"/>
      <c r="Q72" s="138"/>
      <c r="R72" s="17" t="s">
        <v>689</v>
      </c>
      <c r="S72" s="145" t="s">
        <v>71</v>
      </c>
      <c r="T72" s="145"/>
      <c r="U72" s="139" t="s">
        <v>700</v>
      </c>
      <c r="V72" s="139"/>
      <c r="W72" s="137">
        <v>0.5</v>
      </c>
      <c r="X72" s="137"/>
      <c r="Y72" s="22"/>
      <c r="Z72" s="1"/>
    </row>
    <row r="73" spans="1:26" x14ac:dyDescent="0.25">
      <c r="A73" s="4" t="s">
        <v>211</v>
      </c>
      <c r="B73" s="146" t="s">
        <v>734</v>
      </c>
      <c r="C73" s="146"/>
      <c r="D73" s="146"/>
      <c r="E73" s="146"/>
      <c r="F73" s="146"/>
      <c r="G73" s="146"/>
      <c r="H73" s="146"/>
      <c r="I73" s="146"/>
      <c r="J73" s="146"/>
      <c r="K73" s="146"/>
      <c r="L73" s="146"/>
      <c r="M73" s="146"/>
      <c r="N73" s="146"/>
      <c r="O73" s="146"/>
      <c r="P73" s="146"/>
      <c r="Q73" s="146"/>
      <c r="R73" s="146"/>
      <c r="S73" s="146"/>
      <c r="T73" s="146"/>
      <c r="U73" s="146"/>
      <c r="V73" s="146"/>
      <c r="W73" s="146"/>
      <c r="X73" s="146"/>
      <c r="Y73" s="22"/>
      <c r="Z73" s="1"/>
    </row>
    <row r="74" spans="1:26" x14ac:dyDescent="0.25">
      <c r="A74" s="4" t="s">
        <v>213</v>
      </c>
      <c r="B74" s="146" t="s">
        <v>18</v>
      </c>
      <c r="C74" s="146"/>
      <c r="D74" s="146"/>
      <c r="E74" s="146"/>
      <c r="F74" s="146"/>
      <c r="G74" s="146"/>
      <c r="H74" s="146"/>
      <c r="I74" s="146"/>
      <c r="J74" s="146"/>
      <c r="K74" s="146"/>
      <c r="L74" s="146"/>
      <c r="M74" s="146"/>
      <c r="N74" s="146"/>
      <c r="O74" s="146"/>
      <c r="P74" s="146"/>
      <c r="Q74" s="146"/>
      <c r="R74" s="146"/>
      <c r="S74" s="146"/>
      <c r="T74" s="146"/>
      <c r="U74" s="146"/>
      <c r="V74" s="146"/>
      <c r="W74" s="146"/>
      <c r="X74" s="146"/>
      <c r="Y74" s="17" t="s">
        <v>19</v>
      </c>
      <c r="Z74" s="1"/>
    </row>
    <row r="75" spans="1:26" ht="30" x14ac:dyDescent="0.25">
      <c r="A75" s="12" t="s">
        <v>735</v>
      </c>
      <c r="B75" s="12" t="s">
        <v>736</v>
      </c>
      <c r="C75" s="138" t="s">
        <v>30</v>
      </c>
      <c r="D75" s="138"/>
      <c r="E75" s="138"/>
      <c r="F75" s="138"/>
      <c r="G75" s="140">
        <v>71400</v>
      </c>
      <c r="H75" s="140"/>
      <c r="I75" s="138" t="s">
        <v>689</v>
      </c>
      <c r="J75" s="138"/>
      <c r="K75" s="138"/>
      <c r="L75" s="4" t="s">
        <v>689</v>
      </c>
      <c r="M75" s="138" t="s">
        <v>689</v>
      </c>
      <c r="N75" s="138"/>
      <c r="O75" s="138" t="s">
        <v>689</v>
      </c>
      <c r="P75" s="138"/>
      <c r="Q75" s="138"/>
      <c r="R75" s="39">
        <v>71400</v>
      </c>
      <c r="S75" s="137"/>
      <c r="T75" s="137"/>
      <c r="U75" s="139" t="s">
        <v>737</v>
      </c>
      <c r="V75" s="139"/>
      <c r="W75" s="137">
        <v>714</v>
      </c>
      <c r="X75" s="137"/>
      <c r="Y75" s="22"/>
      <c r="Z75" s="1"/>
    </row>
    <row r="76" spans="1:26" ht="9.75" customHeight="1" x14ac:dyDescent="0.25">
      <c r="A76" s="12" t="s">
        <v>216</v>
      </c>
      <c r="B76" s="62" t="s">
        <v>738</v>
      </c>
      <c r="C76" s="138" t="s">
        <v>30</v>
      </c>
      <c r="D76" s="138"/>
      <c r="E76" s="138"/>
      <c r="F76" s="138"/>
      <c r="G76" s="138" t="s">
        <v>739</v>
      </c>
      <c r="H76" s="138"/>
      <c r="I76" s="138" t="s">
        <v>689</v>
      </c>
      <c r="J76" s="138"/>
      <c r="K76" s="138"/>
      <c r="L76" s="4" t="s">
        <v>689</v>
      </c>
      <c r="M76" s="138"/>
      <c r="N76" s="138"/>
      <c r="O76" s="138" t="s">
        <v>689</v>
      </c>
      <c r="P76" s="138"/>
      <c r="Q76" s="138"/>
      <c r="R76" s="17" t="s">
        <v>739</v>
      </c>
      <c r="S76" s="145"/>
      <c r="T76" s="145"/>
      <c r="U76" s="139" t="s">
        <v>737</v>
      </c>
      <c r="V76" s="139"/>
      <c r="W76" s="137">
        <v>714</v>
      </c>
      <c r="X76" s="137"/>
      <c r="Y76" s="22"/>
      <c r="Z76" s="1"/>
    </row>
    <row r="77" spans="1:26" x14ac:dyDescent="0.25">
      <c r="A77" s="4" t="s">
        <v>217</v>
      </c>
      <c r="B77" s="142" t="s">
        <v>740</v>
      </c>
      <c r="C77" s="142"/>
      <c r="D77" s="142"/>
      <c r="E77" s="142"/>
      <c r="F77" s="142"/>
      <c r="G77" s="142"/>
      <c r="H77" s="142"/>
      <c r="I77" s="142"/>
      <c r="J77" s="142"/>
      <c r="K77" s="142"/>
      <c r="L77" s="142"/>
      <c r="M77" s="142"/>
      <c r="N77" s="142"/>
      <c r="O77" s="142"/>
      <c r="P77" s="142"/>
      <c r="Q77" s="142"/>
      <c r="R77" s="142"/>
      <c r="S77" s="142"/>
      <c r="T77" s="142"/>
      <c r="U77" s="142"/>
      <c r="V77" s="142"/>
      <c r="W77" s="142"/>
      <c r="X77" s="142"/>
      <c r="Y77" s="22"/>
      <c r="Z77" s="1"/>
    </row>
    <row r="78" spans="1:26" ht="11.25" customHeight="1" x14ac:dyDescent="0.25">
      <c r="A78" s="143" t="s">
        <v>219</v>
      </c>
      <c r="B78" s="142" t="s">
        <v>18</v>
      </c>
      <c r="C78" s="142"/>
      <c r="D78" s="142"/>
      <c r="E78" s="142"/>
      <c r="F78" s="142"/>
      <c r="G78" s="142"/>
      <c r="H78" s="142"/>
      <c r="I78" s="142"/>
      <c r="J78" s="142"/>
      <c r="K78" s="142"/>
      <c r="L78" s="142"/>
      <c r="M78" s="142"/>
      <c r="N78" s="142"/>
      <c r="O78" s="142"/>
      <c r="P78" s="142"/>
      <c r="Q78" s="142"/>
      <c r="R78" s="142"/>
      <c r="S78" s="142"/>
      <c r="T78" s="142"/>
      <c r="U78" s="142"/>
      <c r="V78" s="142"/>
      <c r="W78" s="142"/>
      <c r="X78" s="142"/>
      <c r="Y78" s="144"/>
      <c r="Z78" s="141"/>
    </row>
    <row r="79" spans="1:26" x14ac:dyDescent="0.25">
      <c r="A79" s="143"/>
      <c r="B79" s="142"/>
      <c r="C79" s="142"/>
      <c r="D79" s="142"/>
      <c r="E79" s="142"/>
      <c r="F79" s="142"/>
      <c r="G79" s="142"/>
      <c r="H79" s="142"/>
      <c r="I79" s="142"/>
      <c r="J79" s="142"/>
      <c r="K79" s="142"/>
      <c r="L79" s="142"/>
      <c r="M79" s="142"/>
      <c r="N79" s="142"/>
      <c r="O79" s="142"/>
      <c r="P79" s="142"/>
      <c r="Q79" s="142"/>
      <c r="R79" s="142"/>
      <c r="S79" s="142"/>
      <c r="T79" s="142"/>
      <c r="U79" s="142"/>
      <c r="V79" s="142"/>
      <c r="W79" s="142"/>
      <c r="X79" s="142"/>
      <c r="Y79" s="144"/>
      <c r="Z79" s="141"/>
    </row>
    <row r="80" spans="1:26" ht="33" customHeight="1" x14ac:dyDescent="0.25">
      <c r="A80" s="12" t="s">
        <v>220</v>
      </c>
      <c r="B80" s="43" t="s">
        <v>771</v>
      </c>
      <c r="C80" s="138" t="s">
        <v>30</v>
      </c>
      <c r="D80" s="138"/>
      <c r="E80" s="138"/>
      <c r="F80" s="138"/>
      <c r="G80" s="138">
        <v>8738.7000000000007</v>
      </c>
      <c r="H80" s="138"/>
      <c r="I80" s="138" t="s">
        <v>689</v>
      </c>
      <c r="J80" s="138"/>
      <c r="K80" s="138"/>
      <c r="L80" s="4">
        <v>8618.7000000000007</v>
      </c>
      <c r="M80" s="138">
        <v>120</v>
      </c>
      <c r="N80" s="138"/>
      <c r="O80" s="138" t="s">
        <v>689</v>
      </c>
      <c r="P80" s="138"/>
      <c r="Q80" s="138"/>
      <c r="R80" s="17" t="s">
        <v>689</v>
      </c>
      <c r="S80" s="137"/>
      <c r="T80" s="137"/>
      <c r="U80" s="139" t="s">
        <v>386</v>
      </c>
      <c r="V80" s="139"/>
      <c r="W80" s="137">
        <v>0</v>
      </c>
      <c r="X80" s="137"/>
      <c r="Y80" s="22"/>
      <c r="Z80" s="1"/>
    </row>
    <row r="81" spans="1:26" ht="8.25" customHeight="1" x14ac:dyDescent="0.25">
      <c r="A81" s="12" t="s">
        <v>222</v>
      </c>
      <c r="B81" s="63" t="s">
        <v>741</v>
      </c>
      <c r="C81" s="138" t="s">
        <v>30</v>
      </c>
      <c r="D81" s="138"/>
      <c r="E81" s="138"/>
      <c r="F81" s="138"/>
      <c r="G81" s="138">
        <v>8738.7000000000007</v>
      </c>
      <c r="H81" s="138"/>
      <c r="I81" s="138" t="s">
        <v>689</v>
      </c>
      <c r="J81" s="138"/>
      <c r="K81" s="138"/>
      <c r="L81" s="4">
        <v>8618.7000000000007</v>
      </c>
      <c r="M81" s="138">
        <v>120</v>
      </c>
      <c r="N81" s="138"/>
      <c r="O81" s="138" t="s">
        <v>689</v>
      </c>
      <c r="P81" s="138"/>
      <c r="Q81" s="138"/>
      <c r="R81" s="17" t="s">
        <v>689</v>
      </c>
      <c r="S81" s="137"/>
      <c r="T81" s="137"/>
      <c r="U81" s="139" t="s">
        <v>386</v>
      </c>
      <c r="V81" s="139"/>
      <c r="W81" s="137">
        <v>0</v>
      </c>
      <c r="X81" s="137"/>
      <c r="Y81" s="22"/>
      <c r="Z81" s="1"/>
    </row>
    <row r="82" spans="1:26" x14ac:dyDescent="0.25">
      <c r="A82" s="4" t="s">
        <v>226</v>
      </c>
      <c r="B82" s="142" t="s">
        <v>742</v>
      </c>
      <c r="C82" s="142"/>
      <c r="D82" s="142"/>
      <c r="E82" s="142"/>
      <c r="F82" s="142"/>
      <c r="G82" s="142"/>
      <c r="H82" s="142"/>
      <c r="I82" s="142"/>
      <c r="J82" s="142"/>
      <c r="K82" s="142"/>
      <c r="L82" s="142"/>
      <c r="M82" s="142"/>
      <c r="N82" s="142"/>
      <c r="O82" s="142"/>
      <c r="P82" s="142"/>
      <c r="Q82" s="142"/>
      <c r="R82" s="142"/>
      <c r="S82" s="142"/>
      <c r="T82" s="142"/>
      <c r="U82" s="142"/>
      <c r="V82" s="142"/>
      <c r="W82" s="142"/>
      <c r="X82" s="142"/>
      <c r="Y82" s="22"/>
      <c r="Z82" s="1"/>
    </row>
    <row r="83" spans="1:26" x14ac:dyDescent="0.25">
      <c r="A83" s="7" t="s">
        <v>228</v>
      </c>
      <c r="B83" s="15" t="s">
        <v>18</v>
      </c>
      <c r="C83" s="138"/>
      <c r="D83" s="138"/>
      <c r="E83" s="138"/>
      <c r="F83" s="138"/>
      <c r="G83" s="138"/>
      <c r="H83" s="138"/>
      <c r="I83" s="138"/>
      <c r="J83" s="138"/>
      <c r="K83" s="138"/>
      <c r="L83" s="138"/>
      <c r="M83" s="138"/>
      <c r="N83" s="138"/>
      <c r="O83" s="138"/>
      <c r="P83" s="138"/>
      <c r="Q83" s="138"/>
      <c r="R83" s="138"/>
      <c r="S83" s="138"/>
      <c r="T83" s="138"/>
      <c r="U83" s="138"/>
      <c r="V83" s="138"/>
      <c r="W83" s="138"/>
      <c r="X83" s="138"/>
      <c r="Y83" s="22"/>
      <c r="Z83" s="1"/>
    </row>
    <row r="84" spans="1:26" ht="37.5" customHeight="1" x14ac:dyDescent="0.25">
      <c r="A84" s="12" t="s">
        <v>743</v>
      </c>
      <c r="B84" s="43" t="s">
        <v>772</v>
      </c>
      <c r="C84" s="138" t="s">
        <v>22</v>
      </c>
      <c r="D84" s="138"/>
      <c r="E84" s="138"/>
      <c r="F84" s="138"/>
      <c r="G84" s="138">
        <v>300</v>
      </c>
      <c r="H84" s="138"/>
      <c r="I84" s="138" t="s">
        <v>689</v>
      </c>
      <c r="J84" s="138"/>
      <c r="K84" s="138"/>
      <c r="L84" s="138" t="s">
        <v>689</v>
      </c>
      <c r="M84" s="138">
        <v>300</v>
      </c>
      <c r="N84" s="138"/>
      <c r="O84" s="138" t="s">
        <v>689</v>
      </c>
      <c r="P84" s="138"/>
      <c r="Q84" s="138"/>
      <c r="R84" s="137" t="s">
        <v>689</v>
      </c>
      <c r="S84" s="137" t="s">
        <v>24</v>
      </c>
      <c r="T84" s="137"/>
      <c r="U84" s="139" t="s">
        <v>744</v>
      </c>
      <c r="V84" s="139"/>
      <c r="W84" s="137">
        <v>1</v>
      </c>
      <c r="X84" s="137"/>
      <c r="Y84" s="22"/>
      <c r="Z84" s="1"/>
    </row>
    <row r="85" spans="1:26" x14ac:dyDescent="0.25">
      <c r="A85" s="13"/>
      <c r="B85" s="44">
        <v>78185000</v>
      </c>
      <c r="C85" s="138"/>
      <c r="D85" s="138"/>
      <c r="E85" s="138"/>
      <c r="F85" s="138"/>
      <c r="G85" s="138"/>
      <c r="H85" s="138"/>
      <c r="I85" s="138"/>
      <c r="J85" s="138"/>
      <c r="K85" s="138"/>
      <c r="L85" s="138"/>
      <c r="M85" s="138"/>
      <c r="N85" s="138"/>
      <c r="O85" s="138"/>
      <c r="P85" s="138"/>
      <c r="Q85" s="138"/>
      <c r="R85" s="137"/>
      <c r="S85" s="137"/>
      <c r="T85" s="137"/>
      <c r="U85" s="139" t="s">
        <v>745</v>
      </c>
      <c r="V85" s="139"/>
      <c r="W85" s="137">
        <v>1</v>
      </c>
      <c r="X85" s="137"/>
      <c r="Y85" s="22"/>
      <c r="Z85" s="1"/>
    </row>
    <row r="86" spans="1:26" ht="10.5" customHeight="1" x14ac:dyDescent="0.25">
      <c r="A86" s="12" t="s">
        <v>746</v>
      </c>
      <c r="B86" s="63" t="s">
        <v>747</v>
      </c>
      <c r="C86" s="138" t="s">
        <v>22</v>
      </c>
      <c r="D86" s="138"/>
      <c r="E86" s="138"/>
      <c r="F86" s="138"/>
      <c r="G86" s="138">
        <v>300</v>
      </c>
      <c r="H86" s="138"/>
      <c r="I86" s="138" t="s">
        <v>689</v>
      </c>
      <c r="J86" s="138"/>
      <c r="K86" s="138"/>
      <c r="L86" s="138" t="s">
        <v>689</v>
      </c>
      <c r="M86" s="138">
        <v>300</v>
      </c>
      <c r="N86" s="138"/>
      <c r="O86" s="138" t="s">
        <v>689</v>
      </c>
      <c r="P86" s="138"/>
      <c r="Q86" s="138"/>
      <c r="R86" s="137" t="s">
        <v>689</v>
      </c>
      <c r="S86" s="137" t="s">
        <v>24</v>
      </c>
      <c r="T86" s="137"/>
      <c r="U86" s="139" t="s">
        <v>744</v>
      </c>
      <c r="V86" s="139"/>
      <c r="W86" s="137">
        <v>1</v>
      </c>
      <c r="X86" s="137"/>
      <c r="Y86" s="22"/>
      <c r="Z86" s="1"/>
    </row>
    <row r="87" spans="1:26" ht="16.5" customHeight="1" x14ac:dyDescent="0.25">
      <c r="A87" s="13"/>
      <c r="B87" s="44"/>
      <c r="C87" s="138"/>
      <c r="D87" s="138"/>
      <c r="E87" s="138"/>
      <c r="F87" s="138"/>
      <c r="G87" s="138"/>
      <c r="H87" s="138"/>
      <c r="I87" s="138"/>
      <c r="J87" s="138"/>
      <c r="K87" s="138"/>
      <c r="L87" s="138"/>
      <c r="M87" s="138"/>
      <c r="N87" s="138"/>
      <c r="O87" s="138"/>
      <c r="P87" s="138"/>
      <c r="Q87" s="138"/>
      <c r="R87" s="137"/>
      <c r="S87" s="137"/>
      <c r="T87" s="137"/>
      <c r="U87" s="139" t="s">
        <v>745</v>
      </c>
      <c r="V87" s="139"/>
      <c r="W87" s="137">
        <v>1</v>
      </c>
      <c r="X87" s="137"/>
      <c r="Y87" s="22"/>
      <c r="Z87" s="1"/>
    </row>
    <row r="88" spans="1:26" x14ac:dyDescent="0.25">
      <c r="A88" s="13"/>
      <c r="B88" s="12" t="s">
        <v>748</v>
      </c>
      <c r="C88" s="138" t="s">
        <v>30</v>
      </c>
      <c r="D88" s="138"/>
      <c r="E88" s="138"/>
      <c r="F88" s="138"/>
      <c r="G88" s="138" t="s">
        <v>749</v>
      </c>
      <c r="H88" s="138"/>
      <c r="I88" s="138" t="s">
        <v>689</v>
      </c>
      <c r="J88" s="138"/>
      <c r="K88" s="138"/>
      <c r="L88" s="140">
        <v>9557.2999999999993</v>
      </c>
      <c r="M88" s="140">
        <v>6793.3</v>
      </c>
      <c r="N88" s="140"/>
      <c r="O88" s="138" t="s">
        <v>689</v>
      </c>
      <c r="P88" s="138"/>
      <c r="Q88" s="138"/>
      <c r="R88" s="137" t="s">
        <v>739</v>
      </c>
      <c r="S88" s="137"/>
      <c r="T88" s="137"/>
      <c r="U88" s="137" t="s">
        <v>108</v>
      </c>
      <c r="V88" s="137"/>
      <c r="W88" s="137" t="s">
        <v>108</v>
      </c>
      <c r="X88" s="137"/>
      <c r="Y88" s="22"/>
      <c r="Z88" s="1"/>
    </row>
    <row r="89" spans="1:26" x14ac:dyDescent="0.25">
      <c r="A89" s="13"/>
      <c r="B89" s="13"/>
      <c r="C89" s="138"/>
      <c r="D89" s="138"/>
      <c r="E89" s="138"/>
      <c r="F89" s="138"/>
      <c r="G89" s="138"/>
      <c r="H89" s="138"/>
      <c r="I89" s="138"/>
      <c r="J89" s="138"/>
      <c r="K89" s="138"/>
      <c r="L89" s="140"/>
      <c r="M89" s="140"/>
      <c r="N89" s="140"/>
      <c r="O89" s="138"/>
      <c r="P89" s="138"/>
      <c r="Q89" s="138"/>
      <c r="R89" s="137"/>
      <c r="S89" s="137"/>
      <c r="T89" s="137"/>
      <c r="U89" s="137" t="s">
        <v>108</v>
      </c>
      <c r="V89" s="137"/>
      <c r="W89" s="137" t="s">
        <v>108</v>
      </c>
      <c r="X89" s="137"/>
      <c r="Y89" s="22"/>
      <c r="Z89" s="1"/>
    </row>
    <row r="90" spans="1:26" x14ac:dyDescent="0.25">
      <c r="A90" s="138" t="s">
        <v>0</v>
      </c>
      <c r="B90" s="138" t="s">
        <v>1</v>
      </c>
      <c r="C90" s="138"/>
      <c r="D90" s="138" t="s">
        <v>2</v>
      </c>
      <c r="E90" s="154" t="s">
        <v>3</v>
      </c>
      <c r="F90" s="154"/>
      <c r="G90" s="138" t="s">
        <v>4</v>
      </c>
      <c r="H90" s="138"/>
      <c r="I90" s="138"/>
      <c r="J90" s="138"/>
      <c r="K90" s="138"/>
      <c r="L90" s="138"/>
      <c r="M90" s="138"/>
      <c r="N90" s="138" t="s">
        <v>5</v>
      </c>
      <c r="O90" s="138" t="s">
        <v>6</v>
      </c>
      <c r="P90" s="138"/>
      <c r="Q90" s="138"/>
      <c r="R90" s="22"/>
    </row>
    <row r="91" spans="1:26" x14ac:dyDescent="0.25">
      <c r="A91" s="138"/>
      <c r="B91" s="138"/>
      <c r="C91" s="138"/>
      <c r="D91" s="138"/>
      <c r="E91" s="154"/>
      <c r="F91" s="154"/>
      <c r="G91" s="154" t="s">
        <v>7</v>
      </c>
      <c r="H91" s="154"/>
      <c r="I91" s="154" t="s">
        <v>8</v>
      </c>
      <c r="J91" s="154"/>
      <c r="K91" s="154" t="s">
        <v>9</v>
      </c>
      <c r="L91" s="154" t="s">
        <v>10</v>
      </c>
      <c r="M91" s="154" t="s">
        <v>11</v>
      </c>
      <c r="N91" s="138"/>
      <c r="O91" s="138"/>
      <c r="P91" s="138"/>
      <c r="Q91" s="138"/>
      <c r="R91" s="41"/>
    </row>
    <row r="92" spans="1:26" ht="30" x14ac:dyDescent="0.25">
      <c r="A92" s="138"/>
      <c r="B92" s="138"/>
      <c r="C92" s="138"/>
      <c r="D92" s="138"/>
      <c r="E92" s="154"/>
      <c r="F92" s="154"/>
      <c r="G92" s="154"/>
      <c r="H92" s="154"/>
      <c r="I92" s="154"/>
      <c r="J92" s="154"/>
      <c r="K92" s="154"/>
      <c r="L92" s="154"/>
      <c r="M92" s="154"/>
      <c r="N92" s="138"/>
      <c r="O92" s="138" t="s">
        <v>12</v>
      </c>
      <c r="P92" s="138"/>
      <c r="Q92" s="10" t="s">
        <v>13</v>
      </c>
      <c r="R92" s="41"/>
    </row>
    <row r="93" spans="1:26" x14ac:dyDescent="0.25">
      <c r="A93" s="4">
        <v>1</v>
      </c>
      <c r="B93" s="138">
        <v>2</v>
      </c>
      <c r="C93" s="138"/>
      <c r="D93" s="4">
        <v>3</v>
      </c>
      <c r="E93" s="138">
        <v>4</v>
      </c>
      <c r="F93" s="138"/>
      <c r="G93" s="138">
        <v>5</v>
      </c>
      <c r="H93" s="138"/>
      <c r="I93" s="138">
        <v>6</v>
      </c>
      <c r="J93" s="138"/>
      <c r="K93" s="4">
        <v>7</v>
      </c>
      <c r="L93" s="4">
        <v>8</v>
      </c>
      <c r="M93" s="4">
        <v>9</v>
      </c>
      <c r="N93" s="4">
        <v>10</v>
      </c>
      <c r="O93" s="138">
        <v>11</v>
      </c>
      <c r="P93" s="138"/>
      <c r="Q93" s="10">
        <v>12</v>
      </c>
      <c r="R93" s="41"/>
    </row>
    <row r="94" spans="1:26" x14ac:dyDescent="0.25">
      <c r="A94" s="5"/>
      <c r="B94" s="153" t="s">
        <v>14</v>
      </c>
      <c r="C94" s="153"/>
      <c r="D94" s="153"/>
      <c r="E94" s="153"/>
      <c r="F94" s="153"/>
      <c r="G94" s="153"/>
      <c r="H94" s="153"/>
      <c r="I94" s="153"/>
      <c r="J94" s="153"/>
      <c r="K94" s="153"/>
      <c r="L94" s="153"/>
      <c r="M94" s="153"/>
      <c r="N94" s="153"/>
      <c r="O94" s="153"/>
      <c r="P94" s="153"/>
      <c r="Q94" s="153"/>
      <c r="R94" s="22"/>
    </row>
    <row r="95" spans="1:26" x14ac:dyDescent="0.25">
      <c r="A95" s="4" t="s">
        <v>15</v>
      </c>
      <c r="B95" s="146" t="s">
        <v>16</v>
      </c>
      <c r="C95" s="146"/>
      <c r="D95" s="146"/>
      <c r="E95" s="146"/>
      <c r="F95" s="146"/>
      <c r="G95" s="146"/>
      <c r="H95" s="146"/>
      <c r="I95" s="146"/>
      <c r="J95" s="146"/>
      <c r="K95" s="146"/>
      <c r="L95" s="146"/>
      <c r="M95" s="146"/>
      <c r="N95" s="146"/>
      <c r="O95" s="146"/>
      <c r="P95" s="146"/>
      <c r="Q95" s="146"/>
      <c r="R95" s="22"/>
    </row>
    <row r="96" spans="1:26" x14ac:dyDescent="0.25">
      <c r="A96" s="4" t="s">
        <v>17</v>
      </c>
      <c r="B96" s="146" t="s">
        <v>18</v>
      </c>
      <c r="C96" s="146"/>
      <c r="D96" s="146" t="s">
        <v>19</v>
      </c>
      <c r="E96" s="146"/>
      <c r="F96" s="146"/>
      <c r="G96" s="146"/>
      <c r="H96" s="146"/>
      <c r="I96" s="146"/>
      <c r="J96" s="146"/>
      <c r="K96" s="146"/>
      <c r="L96" s="146"/>
      <c r="M96" s="146"/>
      <c r="N96" s="146"/>
      <c r="O96" s="146"/>
      <c r="P96" s="146"/>
      <c r="Q96" s="146"/>
      <c r="R96" s="22"/>
    </row>
    <row r="97" spans="1:18" ht="45" x14ac:dyDescent="0.25">
      <c r="A97" s="12" t="s">
        <v>20</v>
      </c>
      <c r="B97" s="33" t="s">
        <v>21</v>
      </c>
      <c r="C97" s="34"/>
      <c r="D97" s="138" t="s">
        <v>30</v>
      </c>
      <c r="E97" s="138"/>
      <c r="F97" s="143">
        <v>4112.8</v>
      </c>
      <c r="G97" s="143"/>
      <c r="H97" s="143" t="s">
        <v>23</v>
      </c>
      <c r="I97" s="143"/>
      <c r="J97" s="143" t="s">
        <v>23</v>
      </c>
      <c r="K97" s="143">
        <v>4112.8</v>
      </c>
      <c r="L97" s="143" t="s">
        <v>23</v>
      </c>
      <c r="M97" s="143" t="s">
        <v>23</v>
      </c>
      <c r="N97" s="138"/>
      <c r="O97" s="138"/>
      <c r="P97" s="5" t="s">
        <v>27</v>
      </c>
      <c r="Q97" s="9">
        <v>7</v>
      </c>
      <c r="R97" s="41"/>
    </row>
    <row r="98" spans="1:18" ht="45" x14ac:dyDescent="0.25">
      <c r="A98" s="13"/>
      <c r="B98" s="46"/>
      <c r="C98" s="34"/>
      <c r="D98" s="138"/>
      <c r="E98" s="138"/>
      <c r="F98" s="143"/>
      <c r="G98" s="143"/>
      <c r="H98" s="143"/>
      <c r="I98" s="143"/>
      <c r="J98" s="143"/>
      <c r="K98" s="143"/>
      <c r="L98" s="143"/>
      <c r="M98" s="143"/>
      <c r="N98" s="138" t="s">
        <v>26</v>
      </c>
      <c r="O98" s="138"/>
      <c r="P98" s="5" t="s">
        <v>28</v>
      </c>
      <c r="Q98" s="9">
        <v>6</v>
      </c>
      <c r="R98" s="41"/>
    </row>
    <row r="99" spans="1:18" ht="37.5" x14ac:dyDescent="0.25">
      <c r="A99" s="13"/>
      <c r="B99" s="46"/>
      <c r="C99" s="34"/>
      <c r="D99" s="138"/>
      <c r="E99" s="138"/>
      <c r="F99" s="143"/>
      <c r="G99" s="143"/>
      <c r="H99" s="143"/>
      <c r="I99" s="143"/>
      <c r="J99" s="143"/>
      <c r="K99" s="143"/>
      <c r="L99" s="143"/>
      <c r="M99" s="143"/>
      <c r="N99" s="155"/>
      <c r="O99" s="155"/>
      <c r="P99" s="5" t="s">
        <v>29</v>
      </c>
      <c r="Q99" s="9">
        <v>1</v>
      </c>
      <c r="R99" s="41"/>
    </row>
    <row r="100" spans="1:18" ht="7.5" customHeight="1" x14ac:dyDescent="0.25">
      <c r="A100" s="12" t="s">
        <v>34</v>
      </c>
      <c r="B100" s="33" t="s">
        <v>35</v>
      </c>
      <c r="C100" s="45"/>
      <c r="D100" s="138" t="s">
        <v>22</v>
      </c>
      <c r="E100" s="138"/>
      <c r="F100" s="143">
        <v>150</v>
      </c>
      <c r="G100" s="143"/>
      <c r="H100" s="143" t="s">
        <v>23</v>
      </c>
      <c r="I100" s="143"/>
      <c r="J100" s="7" t="s">
        <v>23</v>
      </c>
      <c r="K100" s="7">
        <v>150</v>
      </c>
      <c r="L100" s="7" t="s">
        <v>23</v>
      </c>
      <c r="M100" s="7" t="s">
        <v>23</v>
      </c>
      <c r="N100" s="138" t="s">
        <v>24</v>
      </c>
      <c r="O100" s="138"/>
      <c r="P100" s="12" t="s">
        <v>29</v>
      </c>
      <c r="Q100" s="9">
        <v>1</v>
      </c>
      <c r="R100" s="41"/>
    </row>
    <row r="101" spans="1:18" ht="7.5" customHeight="1" x14ac:dyDescent="0.25">
      <c r="A101" s="12" t="s">
        <v>36</v>
      </c>
      <c r="B101" s="33" t="s">
        <v>37</v>
      </c>
      <c r="C101" s="45"/>
      <c r="D101" s="138" t="s">
        <v>22</v>
      </c>
      <c r="E101" s="138"/>
      <c r="F101" s="143">
        <v>150</v>
      </c>
      <c r="G101" s="143"/>
      <c r="H101" s="143" t="s">
        <v>23</v>
      </c>
      <c r="I101" s="143"/>
      <c r="J101" s="7" t="s">
        <v>23</v>
      </c>
      <c r="K101" s="7">
        <v>150</v>
      </c>
      <c r="L101" s="7" t="s">
        <v>23</v>
      </c>
      <c r="M101" s="7" t="s">
        <v>23</v>
      </c>
      <c r="N101" s="138" t="s">
        <v>24</v>
      </c>
      <c r="O101" s="138"/>
      <c r="P101" s="12" t="s">
        <v>28</v>
      </c>
      <c r="Q101" s="9">
        <v>1</v>
      </c>
      <c r="R101" s="41"/>
    </row>
    <row r="102" spans="1:18" ht="7.5" customHeight="1" x14ac:dyDescent="0.25">
      <c r="A102" s="12" t="s">
        <v>38</v>
      </c>
      <c r="B102" s="33" t="s">
        <v>39</v>
      </c>
      <c r="C102" s="45"/>
      <c r="D102" s="138" t="s">
        <v>22</v>
      </c>
      <c r="E102" s="138"/>
      <c r="F102" s="138">
        <v>500</v>
      </c>
      <c r="G102" s="138"/>
      <c r="H102" s="138" t="s">
        <v>23</v>
      </c>
      <c r="I102" s="138"/>
      <c r="J102" s="4" t="s">
        <v>23</v>
      </c>
      <c r="K102" s="4">
        <v>500</v>
      </c>
      <c r="L102" s="4" t="s">
        <v>23</v>
      </c>
      <c r="M102" s="7" t="s">
        <v>23</v>
      </c>
      <c r="N102" s="138" t="s">
        <v>24</v>
      </c>
      <c r="O102" s="138"/>
      <c r="P102" s="12" t="s">
        <v>27</v>
      </c>
      <c r="Q102" s="9">
        <v>1</v>
      </c>
      <c r="R102" s="41"/>
    </row>
    <row r="103" spans="1:18" ht="7.5" customHeight="1" x14ac:dyDescent="0.25">
      <c r="A103" s="12" t="s">
        <v>40</v>
      </c>
      <c r="B103" s="33" t="s">
        <v>41</v>
      </c>
      <c r="C103" s="45"/>
      <c r="D103" s="138" t="s">
        <v>22</v>
      </c>
      <c r="E103" s="138"/>
      <c r="F103" s="138">
        <v>150</v>
      </c>
      <c r="G103" s="138"/>
      <c r="H103" s="138" t="s">
        <v>23</v>
      </c>
      <c r="I103" s="138"/>
      <c r="J103" s="4" t="s">
        <v>23</v>
      </c>
      <c r="K103" s="4">
        <v>150</v>
      </c>
      <c r="L103" s="4" t="s">
        <v>23</v>
      </c>
      <c r="M103" s="7" t="s">
        <v>23</v>
      </c>
      <c r="N103" s="138" t="s">
        <v>24</v>
      </c>
      <c r="O103" s="138"/>
      <c r="P103" s="12" t="s">
        <v>27</v>
      </c>
      <c r="Q103" s="9">
        <v>1</v>
      </c>
      <c r="R103" s="41"/>
    </row>
    <row r="104" spans="1:18" ht="7.5" customHeight="1" x14ac:dyDescent="0.25">
      <c r="A104" s="12" t="s">
        <v>42</v>
      </c>
      <c r="B104" s="33" t="s">
        <v>43</v>
      </c>
      <c r="C104" s="45"/>
      <c r="D104" s="138" t="s">
        <v>22</v>
      </c>
      <c r="E104" s="138"/>
      <c r="F104" s="143">
        <v>662.6</v>
      </c>
      <c r="G104" s="143"/>
      <c r="H104" s="143" t="s">
        <v>23</v>
      </c>
      <c r="I104" s="143"/>
      <c r="J104" s="7" t="s">
        <v>23</v>
      </c>
      <c r="K104" s="7">
        <v>662.6</v>
      </c>
      <c r="L104" s="7" t="s">
        <v>23</v>
      </c>
      <c r="M104" s="7" t="s">
        <v>23</v>
      </c>
      <c r="N104" s="138" t="s">
        <v>24</v>
      </c>
      <c r="O104" s="138"/>
      <c r="P104" s="12" t="s">
        <v>27</v>
      </c>
      <c r="Q104" s="9">
        <v>1</v>
      </c>
      <c r="R104" s="41"/>
    </row>
    <row r="105" spans="1:18" ht="7.5" customHeight="1" x14ac:dyDescent="0.25">
      <c r="A105" s="12" t="s">
        <v>44</v>
      </c>
      <c r="B105" s="33" t="s">
        <v>45</v>
      </c>
      <c r="C105" s="45"/>
      <c r="D105" s="138" t="s">
        <v>22</v>
      </c>
      <c r="E105" s="138"/>
      <c r="F105" s="143">
        <v>850</v>
      </c>
      <c r="G105" s="143"/>
      <c r="H105" s="143" t="s">
        <v>23</v>
      </c>
      <c r="I105" s="143"/>
      <c r="J105" s="7" t="s">
        <v>23</v>
      </c>
      <c r="K105" s="7">
        <v>850</v>
      </c>
      <c r="L105" s="7" t="s">
        <v>23</v>
      </c>
      <c r="M105" s="7" t="s">
        <v>23</v>
      </c>
      <c r="N105" s="138" t="s">
        <v>25</v>
      </c>
      <c r="O105" s="138"/>
      <c r="P105" s="12" t="s">
        <v>27</v>
      </c>
      <c r="Q105" s="9">
        <v>1</v>
      </c>
      <c r="R105" s="41"/>
    </row>
    <row r="106" spans="1:18" ht="7.5" customHeight="1" x14ac:dyDescent="0.25">
      <c r="A106" s="12" t="s">
        <v>46</v>
      </c>
      <c r="B106" s="33" t="s">
        <v>47</v>
      </c>
      <c r="C106" s="45"/>
      <c r="D106" s="138" t="s">
        <v>22</v>
      </c>
      <c r="E106" s="138"/>
      <c r="F106" s="138">
        <v>1037.5999999999999</v>
      </c>
      <c r="G106" s="138"/>
      <c r="H106" s="138" t="s">
        <v>23</v>
      </c>
      <c r="I106" s="138"/>
      <c r="J106" s="4" t="s">
        <v>23</v>
      </c>
      <c r="K106" s="4">
        <v>1037.5999999999999</v>
      </c>
      <c r="L106" s="7" t="s">
        <v>23</v>
      </c>
      <c r="M106" s="7" t="s">
        <v>23</v>
      </c>
      <c r="N106" s="138" t="s">
        <v>24</v>
      </c>
      <c r="O106" s="138"/>
      <c r="P106" s="12" t="s">
        <v>27</v>
      </c>
      <c r="Q106" s="9">
        <v>1</v>
      </c>
      <c r="R106" s="41"/>
    </row>
    <row r="107" spans="1:18" ht="7.5" customHeight="1" x14ac:dyDescent="0.25">
      <c r="A107" s="12" t="s">
        <v>48</v>
      </c>
      <c r="B107" s="33" t="s">
        <v>49</v>
      </c>
      <c r="C107" s="45"/>
      <c r="D107" s="138" t="s">
        <v>22</v>
      </c>
      <c r="E107" s="138"/>
      <c r="F107" s="138">
        <v>7</v>
      </c>
      <c r="G107" s="138"/>
      <c r="H107" s="138" t="s">
        <v>23</v>
      </c>
      <c r="I107" s="138"/>
      <c r="J107" s="4" t="s">
        <v>23</v>
      </c>
      <c r="K107" s="4">
        <v>7</v>
      </c>
      <c r="L107" s="7" t="s">
        <v>23</v>
      </c>
      <c r="M107" s="7" t="s">
        <v>23</v>
      </c>
      <c r="N107" s="138" t="s">
        <v>24</v>
      </c>
      <c r="O107" s="138"/>
      <c r="P107" s="12" t="s">
        <v>27</v>
      </c>
      <c r="Q107" s="9">
        <v>1</v>
      </c>
      <c r="R107" s="41"/>
    </row>
    <row r="108" spans="1:18" ht="7.5" customHeight="1" x14ac:dyDescent="0.25">
      <c r="A108" s="12" t="s">
        <v>50</v>
      </c>
      <c r="B108" s="33" t="s">
        <v>51</v>
      </c>
      <c r="C108" s="45"/>
      <c r="D108" s="138" t="s">
        <v>22</v>
      </c>
      <c r="E108" s="138"/>
      <c r="F108" s="143">
        <v>950</v>
      </c>
      <c r="G108" s="143"/>
      <c r="H108" s="143" t="s">
        <v>23</v>
      </c>
      <c r="I108" s="143"/>
      <c r="J108" s="7" t="s">
        <v>23</v>
      </c>
      <c r="K108" s="7">
        <v>950</v>
      </c>
      <c r="L108" s="7"/>
      <c r="M108" s="7"/>
      <c r="N108" s="138" t="s">
        <v>24</v>
      </c>
      <c r="O108" s="138"/>
      <c r="P108" s="12" t="s">
        <v>27</v>
      </c>
      <c r="Q108" s="9">
        <v>1</v>
      </c>
      <c r="R108" s="41"/>
    </row>
    <row r="109" spans="1:18" ht="7.5" customHeight="1" x14ac:dyDescent="0.25">
      <c r="A109" s="12" t="s">
        <v>69</v>
      </c>
      <c r="B109" s="33" t="s">
        <v>70</v>
      </c>
      <c r="C109" s="45"/>
      <c r="D109" s="138" t="s">
        <v>22</v>
      </c>
      <c r="E109" s="138"/>
      <c r="F109" s="143">
        <v>194.5</v>
      </c>
      <c r="G109" s="143"/>
      <c r="H109" s="143" t="s">
        <v>23</v>
      </c>
      <c r="I109" s="143"/>
      <c r="J109" s="7" t="s">
        <v>23</v>
      </c>
      <c r="K109" s="7">
        <v>194.5</v>
      </c>
      <c r="L109" s="7" t="s">
        <v>23</v>
      </c>
      <c r="M109" s="7" t="s">
        <v>23</v>
      </c>
      <c r="N109" s="138" t="s">
        <v>71</v>
      </c>
      <c r="O109" s="138"/>
      <c r="P109" s="12" t="s">
        <v>28</v>
      </c>
      <c r="Q109" s="9">
        <v>1</v>
      </c>
      <c r="R109" s="41"/>
    </row>
    <row r="110" spans="1:18" ht="7.5" customHeight="1" x14ac:dyDescent="0.25">
      <c r="A110" s="12" t="s">
        <v>72</v>
      </c>
      <c r="B110" s="33" t="s">
        <v>73</v>
      </c>
      <c r="C110" s="45"/>
      <c r="D110" s="138" t="s">
        <v>22</v>
      </c>
      <c r="E110" s="138"/>
      <c r="F110" s="143">
        <v>100</v>
      </c>
      <c r="G110" s="143"/>
      <c r="H110" s="143" t="s">
        <v>23</v>
      </c>
      <c r="I110" s="143"/>
      <c r="J110" s="7" t="s">
        <v>23</v>
      </c>
      <c r="K110" s="7">
        <v>100</v>
      </c>
      <c r="L110" s="7" t="s">
        <v>23</v>
      </c>
      <c r="M110" s="7" t="s">
        <v>23</v>
      </c>
      <c r="N110" s="138" t="s">
        <v>24</v>
      </c>
      <c r="O110" s="138"/>
      <c r="P110" s="12" t="s">
        <v>28</v>
      </c>
      <c r="Q110" s="9">
        <v>1</v>
      </c>
      <c r="R110" s="41"/>
    </row>
    <row r="111" spans="1:18" ht="7.5" customHeight="1" x14ac:dyDescent="0.25">
      <c r="A111" s="12" t="s">
        <v>74</v>
      </c>
      <c r="B111" s="33" t="s">
        <v>75</v>
      </c>
      <c r="C111" s="45"/>
      <c r="D111" s="138" t="s">
        <v>22</v>
      </c>
      <c r="E111" s="138"/>
      <c r="F111" s="143">
        <v>100</v>
      </c>
      <c r="G111" s="143"/>
      <c r="H111" s="143" t="s">
        <v>23</v>
      </c>
      <c r="I111" s="143"/>
      <c r="J111" s="7" t="s">
        <v>23</v>
      </c>
      <c r="K111" s="7">
        <v>100</v>
      </c>
      <c r="L111" s="7" t="s">
        <v>23</v>
      </c>
      <c r="M111" s="7" t="s">
        <v>23</v>
      </c>
      <c r="N111" s="138" t="s">
        <v>24</v>
      </c>
      <c r="O111" s="138"/>
      <c r="P111" s="12" t="s">
        <v>28</v>
      </c>
      <c r="Q111" s="9">
        <v>1</v>
      </c>
      <c r="R111" s="41"/>
    </row>
    <row r="112" spans="1:18" ht="7.5" customHeight="1" x14ac:dyDescent="0.25">
      <c r="A112" s="12" t="s">
        <v>76</v>
      </c>
      <c r="B112" s="33" t="s">
        <v>77</v>
      </c>
      <c r="C112" s="45"/>
      <c r="D112" s="138" t="s">
        <v>22</v>
      </c>
      <c r="E112" s="138"/>
      <c r="F112" s="143">
        <v>100</v>
      </c>
      <c r="G112" s="143"/>
      <c r="H112" s="143" t="s">
        <v>23</v>
      </c>
      <c r="I112" s="143"/>
      <c r="J112" s="7" t="s">
        <v>23</v>
      </c>
      <c r="K112" s="7">
        <v>100</v>
      </c>
      <c r="L112" s="7" t="s">
        <v>23</v>
      </c>
      <c r="M112" s="7" t="s">
        <v>23</v>
      </c>
      <c r="N112" s="138" t="s">
        <v>24</v>
      </c>
      <c r="O112" s="138"/>
      <c r="P112" s="12" t="s">
        <v>28</v>
      </c>
      <c r="Q112" s="9">
        <v>1</v>
      </c>
      <c r="R112" s="41"/>
    </row>
    <row r="113" spans="1:18" ht="7.5" customHeight="1" x14ac:dyDescent="0.25">
      <c r="A113" s="12" t="s">
        <v>78</v>
      </c>
      <c r="B113" s="33" t="s">
        <v>79</v>
      </c>
      <c r="C113" s="45"/>
      <c r="D113" s="138" t="s">
        <v>22</v>
      </c>
      <c r="E113" s="138"/>
      <c r="F113" s="143">
        <v>100</v>
      </c>
      <c r="G113" s="143"/>
      <c r="H113" s="143" t="s">
        <v>23</v>
      </c>
      <c r="I113" s="143"/>
      <c r="J113" s="7" t="s">
        <v>23</v>
      </c>
      <c r="K113" s="7">
        <v>100</v>
      </c>
      <c r="L113" s="7" t="s">
        <v>23</v>
      </c>
      <c r="M113" s="7" t="s">
        <v>23</v>
      </c>
      <c r="N113" s="138" t="s">
        <v>24</v>
      </c>
      <c r="O113" s="138"/>
      <c r="P113" s="12" t="s">
        <v>27</v>
      </c>
      <c r="Q113" s="9">
        <v>1</v>
      </c>
      <c r="R113" s="41"/>
    </row>
    <row r="114" spans="1:18" ht="7.5" customHeight="1" x14ac:dyDescent="0.25">
      <c r="A114" s="12" t="s">
        <v>80</v>
      </c>
      <c r="B114" s="33" t="s">
        <v>81</v>
      </c>
      <c r="C114" s="45"/>
      <c r="D114" s="138" t="s">
        <v>22</v>
      </c>
      <c r="E114" s="138"/>
      <c r="F114" s="143">
        <v>11.1</v>
      </c>
      <c r="G114" s="143"/>
      <c r="H114" s="143" t="s">
        <v>23</v>
      </c>
      <c r="I114" s="143"/>
      <c r="J114" s="7" t="s">
        <v>23</v>
      </c>
      <c r="K114" s="7">
        <v>11.1</v>
      </c>
      <c r="L114" s="7" t="s">
        <v>23</v>
      </c>
      <c r="M114" s="7" t="s">
        <v>23</v>
      </c>
      <c r="N114" s="138" t="s">
        <v>24</v>
      </c>
      <c r="O114" s="138"/>
      <c r="P114" s="12" t="s">
        <v>28</v>
      </c>
      <c r="Q114" s="9">
        <v>1</v>
      </c>
      <c r="R114" s="41"/>
    </row>
    <row r="115" spans="1:18" x14ac:dyDescent="0.25">
      <c r="A115" s="4" t="s">
        <v>82</v>
      </c>
      <c r="B115" s="146" t="s">
        <v>83</v>
      </c>
      <c r="C115" s="146"/>
      <c r="D115" s="146"/>
      <c r="E115" s="146"/>
      <c r="F115" s="146"/>
      <c r="G115" s="146"/>
      <c r="H115" s="146"/>
      <c r="I115" s="146"/>
      <c r="J115" s="146"/>
      <c r="K115" s="146"/>
      <c r="L115" s="146"/>
      <c r="M115" s="146"/>
      <c r="N115" s="146"/>
      <c r="O115" s="146"/>
      <c r="P115" s="146"/>
      <c r="Q115" s="146"/>
      <c r="R115" s="41"/>
    </row>
    <row r="116" spans="1:18" x14ac:dyDescent="0.25">
      <c r="A116" s="4" t="s">
        <v>84</v>
      </c>
      <c r="B116" s="146" t="s">
        <v>18</v>
      </c>
      <c r="C116" s="146"/>
      <c r="D116" s="146" t="s">
        <v>19</v>
      </c>
      <c r="E116" s="146"/>
      <c r="F116" s="146"/>
      <c r="G116" s="146"/>
      <c r="H116" s="146"/>
      <c r="I116" s="146"/>
      <c r="J116" s="146"/>
      <c r="K116" s="146"/>
      <c r="L116" s="146"/>
      <c r="M116" s="146"/>
      <c r="N116" s="146"/>
      <c r="O116" s="146"/>
      <c r="P116" s="146"/>
      <c r="Q116" s="146"/>
      <c r="R116" s="41"/>
    </row>
    <row r="117" spans="1:18" ht="37.5" x14ac:dyDescent="0.25">
      <c r="A117" s="12" t="s">
        <v>85</v>
      </c>
      <c r="B117" s="33" t="s">
        <v>774</v>
      </c>
      <c r="C117" s="34"/>
      <c r="D117" s="138" t="s">
        <v>30</v>
      </c>
      <c r="E117" s="138"/>
      <c r="F117" s="143">
        <v>10763.3</v>
      </c>
      <c r="G117" s="143"/>
      <c r="H117" s="143" t="s">
        <v>23</v>
      </c>
      <c r="I117" s="143"/>
      <c r="J117" s="143" t="s">
        <v>23</v>
      </c>
      <c r="K117" s="143">
        <v>10763.3</v>
      </c>
      <c r="L117" s="143" t="s">
        <v>23</v>
      </c>
      <c r="M117" s="143" t="s">
        <v>23</v>
      </c>
      <c r="N117" s="138"/>
      <c r="O117" s="138"/>
      <c r="P117" s="5" t="s">
        <v>86</v>
      </c>
      <c r="Q117" s="10">
        <v>1</v>
      </c>
      <c r="R117" s="41"/>
    </row>
    <row r="118" spans="1:18" ht="37.5" x14ac:dyDescent="0.25">
      <c r="A118" s="13"/>
      <c r="B118" s="46"/>
      <c r="C118" s="34"/>
      <c r="D118" s="138"/>
      <c r="E118" s="138"/>
      <c r="F118" s="143"/>
      <c r="G118" s="143"/>
      <c r="H118" s="143"/>
      <c r="I118" s="143"/>
      <c r="J118" s="143"/>
      <c r="K118" s="143"/>
      <c r="L118" s="143"/>
      <c r="M118" s="143"/>
      <c r="N118" s="138"/>
      <c r="O118" s="138"/>
      <c r="P118" s="5" t="s">
        <v>87</v>
      </c>
      <c r="Q118" s="10">
        <v>8.73</v>
      </c>
      <c r="R118" s="41"/>
    </row>
    <row r="119" spans="1:18" ht="37.5" x14ac:dyDescent="0.25">
      <c r="A119" s="13"/>
      <c r="B119" s="46"/>
      <c r="C119" s="34"/>
      <c r="D119" s="138"/>
      <c r="E119" s="138"/>
      <c r="F119" s="143"/>
      <c r="G119" s="143"/>
      <c r="H119" s="143"/>
      <c r="I119" s="143"/>
      <c r="J119" s="143"/>
      <c r="K119" s="143"/>
      <c r="L119" s="143"/>
      <c r="M119" s="143"/>
      <c r="N119" s="138"/>
      <c r="O119" s="138"/>
      <c r="P119" s="5" t="s">
        <v>88</v>
      </c>
      <c r="Q119" s="10">
        <v>0</v>
      </c>
      <c r="R119" s="41"/>
    </row>
    <row r="120" spans="1:18" ht="60" x14ac:dyDescent="0.25">
      <c r="A120" s="13"/>
      <c r="B120" s="46"/>
      <c r="C120" s="34"/>
      <c r="D120" s="138"/>
      <c r="E120" s="138"/>
      <c r="F120" s="143"/>
      <c r="G120" s="143"/>
      <c r="H120" s="143"/>
      <c r="I120" s="143"/>
      <c r="J120" s="143"/>
      <c r="K120" s="143"/>
      <c r="L120" s="143"/>
      <c r="M120" s="143"/>
      <c r="N120" s="138"/>
      <c r="O120" s="138"/>
      <c r="P120" s="5" t="s">
        <v>89</v>
      </c>
      <c r="Q120" s="10">
        <v>72</v>
      </c>
      <c r="R120" s="41"/>
    </row>
    <row r="121" spans="1:18" ht="60" x14ac:dyDescent="0.25">
      <c r="A121" s="13"/>
      <c r="B121" s="46"/>
      <c r="C121" s="34"/>
      <c r="D121" s="138"/>
      <c r="E121" s="138"/>
      <c r="F121" s="143"/>
      <c r="G121" s="143"/>
      <c r="H121" s="143"/>
      <c r="I121" s="143"/>
      <c r="J121" s="143"/>
      <c r="K121" s="143"/>
      <c r="L121" s="143"/>
      <c r="M121" s="143"/>
      <c r="N121" s="138"/>
      <c r="O121" s="138"/>
      <c r="P121" s="5" t="s">
        <v>90</v>
      </c>
      <c r="Q121" s="10">
        <v>0</v>
      </c>
      <c r="R121" s="41"/>
    </row>
    <row r="122" spans="1:18" ht="22.5" x14ac:dyDescent="0.25">
      <c r="A122" s="13"/>
      <c r="B122" s="46"/>
      <c r="C122" s="34"/>
      <c r="D122" s="138"/>
      <c r="E122" s="138"/>
      <c r="F122" s="143"/>
      <c r="G122" s="143"/>
      <c r="H122" s="143"/>
      <c r="I122" s="143"/>
      <c r="J122" s="143"/>
      <c r="K122" s="143"/>
      <c r="L122" s="143"/>
      <c r="M122" s="143"/>
      <c r="N122" s="138"/>
      <c r="O122" s="138"/>
      <c r="P122" s="5" t="s">
        <v>91</v>
      </c>
      <c r="Q122" s="10">
        <v>1232</v>
      </c>
      <c r="R122" s="41"/>
    </row>
    <row r="123" spans="1:18" ht="30" x14ac:dyDescent="0.25">
      <c r="A123" s="13"/>
      <c r="B123" s="46"/>
      <c r="C123" s="34"/>
      <c r="D123" s="138"/>
      <c r="E123" s="138"/>
      <c r="F123" s="143"/>
      <c r="G123" s="143"/>
      <c r="H123" s="143"/>
      <c r="I123" s="143"/>
      <c r="J123" s="143"/>
      <c r="K123" s="143"/>
      <c r="L123" s="143"/>
      <c r="M123" s="143"/>
      <c r="N123" s="138"/>
      <c r="O123" s="138"/>
      <c r="P123" s="5" t="s">
        <v>92</v>
      </c>
      <c r="Q123" s="10">
        <v>44</v>
      </c>
      <c r="R123" s="41"/>
    </row>
    <row r="124" spans="1:18" ht="30" x14ac:dyDescent="0.25">
      <c r="A124" s="13"/>
      <c r="B124" s="46"/>
      <c r="C124" s="34"/>
      <c r="D124" s="138"/>
      <c r="E124" s="138"/>
      <c r="F124" s="143"/>
      <c r="G124" s="143"/>
      <c r="H124" s="143"/>
      <c r="I124" s="143"/>
      <c r="J124" s="143"/>
      <c r="K124" s="143"/>
      <c r="L124" s="143"/>
      <c r="M124" s="143"/>
      <c r="N124" s="138"/>
      <c r="O124" s="138"/>
      <c r="P124" s="5" t="s">
        <v>93</v>
      </c>
      <c r="Q124" s="10">
        <v>43</v>
      </c>
      <c r="R124" s="41"/>
    </row>
    <row r="125" spans="1:18" ht="45" x14ac:dyDescent="0.25">
      <c r="A125" s="13"/>
      <c r="B125" s="46"/>
      <c r="C125" s="34"/>
      <c r="D125" s="138"/>
      <c r="E125" s="138"/>
      <c r="F125" s="143"/>
      <c r="G125" s="143"/>
      <c r="H125" s="143"/>
      <c r="I125" s="143"/>
      <c r="J125" s="143"/>
      <c r="K125" s="143"/>
      <c r="L125" s="143"/>
      <c r="M125" s="143"/>
      <c r="N125" s="138"/>
      <c r="O125" s="138"/>
      <c r="P125" s="5" t="s">
        <v>94</v>
      </c>
      <c r="Q125" s="10">
        <v>0</v>
      </c>
      <c r="R125" s="41"/>
    </row>
    <row r="126" spans="1:18" ht="45" x14ac:dyDescent="0.25">
      <c r="A126" s="13"/>
      <c r="B126" s="46"/>
      <c r="C126" s="34"/>
      <c r="D126" s="138"/>
      <c r="E126" s="138"/>
      <c r="F126" s="143"/>
      <c r="G126" s="143"/>
      <c r="H126" s="143"/>
      <c r="I126" s="143"/>
      <c r="J126" s="143"/>
      <c r="K126" s="143"/>
      <c r="L126" s="143"/>
      <c r="M126" s="143"/>
      <c r="N126" s="138"/>
      <c r="O126" s="138"/>
      <c r="P126" s="5" t="s">
        <v>95</v>
      </c>
      <c r="Q126" s="10">
        <v>0</v>
      </c>
      <c r="R126" s="41"/>
    </row>
    <row r="127" spans="1:18" ht="22.5" x14ac:dyDescent="0.25">
      <c r="A127" s="13"/>
      <c r="B127" s="46"/>
      <c r="C127" s="34"/>
      <c r="D127" s="138"/>
      <c r="E127" s="138"/>
      <c r="F127" s="143"/>
      <c r="G127" s="143"/>
      <c r="H127" s="143"/>
      <c r="I127" s="143"/>
      <c r="J127" s="143"/>
      <c r="K127" s="143"/>
      <c r="L127" s="143"/>
      <c r="M127" s="143"/>
      <c r="N127" s="138"/>
      <c r="O127" s="138"/>
      <c r="P127" s="5" t="s">
        <v>96</v>
      </c>
      <c r="Q127" s="10">
        <v>6</v>
      </c>
      <c r="R127" s="41"/>
    </row>
    <row r="128" spans="1:18" ht="22.5" x14ac:dyDescent="0.25">
      <c r="A128" s="13"/>
      <c r="B128" s="46"/>
      <c r="C128" s="34"/>
      <c r="D128" s="138"/>
      <c r="E128" s="138"/>
      <c r="F128" s="143"/>
      <c r="G128" s="143"/>
      <c r="H128" s="143"/>
      <c r="I128" s="143"/>
      <c r="J128" s="143"/>
      <c r="K128" s="143"/>
      <c r="L128" s="143"/>
      <c r="M128" s="143"/>
      <c r="N128" s="138"/>
      <c r="O128" s="138"/>
      <c r="P128" s="5" t="s">
        <v>97</v>
      </c>
      <c r="Q128" s="10">
        <v>6</v>
      </c>
      <c r="R128" s="41"/>
    </row>
    <row r="129" spans="1:18" ht="22.5" x14ac:dyDescent="0.25">
      <c r="A129" s="13"/>
      <c r="B129" s="46"/>
      <c r="C129" s="34"/>
      <c r="D129" s="138"/>
      <c r="E129" s="138"/>
      <c r="F129" s="143"/>
      <c r="G129" s="143"/>
      <c r="H129" s="143"/>
      <c r="I129" s="143"/>
      <c r="J129" s="143"/>
      <c r="K129" s="143"/>
      <c r="L129" s="143"/>
      <c r="M129" s="143"/>
      <c r="N129" s="138"/>
      <c r="O129" s="138"/>
      <c r="P129" s="5" t="s">
        <v>98</v>
      </c>
      <c r="Q129" s="10">
        <v>6</v>
      </c>
      <c r="R129" s="41"/>
    </row>
    <row r="130" spans="1:18" ht="22.5" x14ac:dyDescent="0.25">
      <c r="A130" s="13"/>
      <c r="B130" s="46"/>
      <c r="C130" s="34"/>
      <c r="D130" s="138"/>
      <c r="E130" s="138"/>
      <c r="F130" s="143"/>
      <c r="G130" s="143"/>
      <c r="H130" s="143"/>
      <c r="I130" s="143"/>
      <c r="J130" s="143"/>
      <c r="K130" s="143"/>
      <c r="L130" s="143"/>
      <c r="M130" s="143"/>
      <c r="N130" s="138"/>
      <c r="O130" s="138"/>
      <c r="P130" s="5" t="s">
        <v>99</v>
      </c>
      <c r="Q130" s="10">
        <v>6</v>
      </c>
      <c r="R130" s="41"/>
    </row>
    <row r="131" spans="1:18" ht="22.5" x14ac:dyDescent="0.25">
      <c r="A131" s="13"/>
      <c r="B131" s="46"/>
      <c r="C131" s="34"/>
      <c r="D131" s="138"/>
      <c r="E131" s="138"/>
      <c r="F131" s="143"/>
      <c r="G131" s="143"/>
      <c r="H131" s="143"/>
      <c r="I131" s="143"/>
      <c r="J131" s="143"/>
      <c r="K131" s="143"/>
      <c r="L131" s="143"/>
      <c r="M131" s="143"/>
      <c r="N131" s="138"/>
      <c r="O131" s="138"/>
      <c r="P131" s="5" t="s">
        <v>100</v>
      </c>
      <c r="Q131" s="10">
        <v>0</v>
      </c>
      <c r="R131" s="41"/>
    </row>
    <row r="132" spans="1:18" ht="30" x14ac:dyDescent="0.25">
      <c r="A132" s="13"/>
      <c r="B132" s="46"/>
      <c r="C132" s="34"/>
      <c r="D132" s="138"/>
      <c r="E132" s="138"/>
      <c r="F132" s="143"/>
      <c r="G132" s="143"/>
      <c r="H132" s="143"/>
      <c r="I132" s="143"/>
      <c r="J132" s="143"/>
      <c r="K132" s="143"/>
      <c r="L132" s="143"/>
      <c r="M132" s="143"/>
      <c r="N132" s="138"/>
      <c r="O132" s="138"/>
      <c r="P132" s="5" t="s">
        <v>101</v>
      </c>
      <c r="Q132" s="10">
        <v>1244</v>
      </c>
      <c r="R132" s="41"/>
    </row>
    <row r="133" spans="1:18" ht="23.25" x14ac:dyDescent="0.25">
      <c r="A133" s="13"/>
      <c r="B133" s="46"/>
      <c r="C133" s="34"/>
      <c r="D133" s="138"/>
      <c r="E133" s="138"/>
      <c r="F133" s="143"/>
      <c r="G133" s="143"/>
      <c r="H133" s="143"/>
      <c r="I133" s="143"/>
      <c r="J133" s="143"/>
      <c r="K133" s="143"/>
      <c r="L133" s="143"/>
      <c r="M133" s="143"/>
      <c r="N133" s="138"/>
      <c r="O133" s="138"/>
      <c r="P133" s="5" t="s">
        <v>102</v>
      </c>
      <c r="Q133" s="10">
        <v>17413.68</v>
      </c>
      <c r="R133" s="41"/>
    </row>
    <row r="134" spans="1:18" ht="30" x14ac:dyDescent="0.25">
      <c r="A134" s="13"/>
      <c r="B134" s="46"/>
      <c r="C134" s="34"/>
      <c r="D134" s="138"/>
      <c r="E134" s="138"/>
      <c r="F134" s="143"/>
      <c r="G134" s="143"/>
      <c r="H134" s="143"/>
      <c r="I134" s="143"/>
      <c r="J134" s="143"/>
      <c r="K134" s="143"/>
      <c r="L134" s="143"/>
      <c r="M134" s="143"/>
      <c r="N134" s="138"/>
      <c r="O134" s="138"/>
      <c r="P134" s="5" t="s">
        <v>103</v>
      </c>
      <c r="Q134" s="10">
        <v>10</v>
      </c>
      <c r="R134" s="41"/>
    </row>
    <row r="135" spans="1:18" ht="30" x14ac:dyDescent="0.25">
      <c r="A135" s="13"/>
      <c r="B135" s="46"/>
      <c r="C135" s="34"/>
      <c r="D135" s="138"/>
      <c r="E135" s="138"/>
      <c r="F135" s="143"/>
      <c r="G135" s="143"/>
      <c r="H135" s="143"/>
      <c r="I135" s="143"/>
      <c r="J135" s="143"/>
      <c r="K135" s="143"/>
      <c r="L135" s="143"/>
      <c r="M135" s="143"/>
      <c r="N135" s="138"/>
      <c r="O135" s="138"/>
      <c r="P135" s="5" t="s">
        <v>104</v>
      </c>
      <c r="Q135" s="10">
        <v>40</v>
      </c>
      <c r="R135" s="41"/>
    </row>
    <row r="136" spans="1:18" ht="22.5" x14ac:dyDescent="0.25">
      <c r="A136" s="13"/>
      <c r="B136" s="46"/>
      <c r="C136" s="34"/>
      <c r="D136" s="138"/>
      <c r="E136" s="138"/>
      <c r="F136" s="143"/>
      <c r="G136" s="143"/>
      <c r="H136" s="143"/>
      <c r="I136" s="143"/>
      <c r="J136" s="143"/>
      <c r="K136" s="143"/>
      <c r="L136" s="143"/>
      <c r="M136" s="143"/>
      <c r="N136" s="138"/>
      <c r="O136" s="138"/>
      <c r="P136" s="5" t="s">
        <v>105</v>
      </c>
      <c r="Q136" s="10">
        <v>1500</v>
      </c>
      <c r="R136" s="41"/>
    </row>
    <row r="137" spans="1:18" ht="6.75" customHeight="1" x14ac:dyDescent="0.25">
      <c r="A137" s="12" t="s">
        <v>106</v>
      </c>
      <c r="B137" s="33" t="s">
        <v>107</v>
      </c>
      <c r="C137" s="34"/>
      <c r="D137" s="138" t="s">
        <v>30</v>
      </c>
      <c r="E137" s="138"/>
      <c r="F137" s="143">
        <v>1476.2</v>
      </c>
      <c r="G137" s="143"/>
      <c r="H137" s="143" t="s">
        <v>23</v>
      </c>
      <c r="I137" s="143"/>
      <c r="J137" s="143" t="s">
        <v>23</v>
      </c>
      <c r="K137" s="143">
        <v>1476.2</v>
      </c>
      <c r="L137" s="143" t="s">
        <v>23</v>
      </c>
      <c r="M137" s="143" t="s">
        <v>23</v>
      </c>
      <c r="N137" s="138"/>
      <c r="O137" s="138"/>
      <c r="P137" s="5" t="s">
        <v>86</v>
      </c>
      <c r="Q137" s="10">
        <v>1</v>
      </c>
      <c r="R137" s="41"/>
    </row>
    <row r="138" spans="1:18" ht="6.75" customHeight="1" x14ac:dyDescent="0.25">
      <c r="A138" s="13"/>
      <c r="B138" s="46"/>
      <c r="C138" s="34"/>
      <c r="D138" s="138"/>
      <c r="E138" s="138"/>
      <c r="F138" s="143"/>
      <c r="G138" s="143"/>
      <c r="H138" s="143"/>
      <c r="I138" s="143"/>
      <c r="J138" s="143"/>
      <c r="K138" s="143"/>
      <c r="L138" s="143"/>
      <c r="M138" s="143"/>
      <c r="N138" s="138"/>
      <c r="O138" s="138"/>
      <c r="P138" s="5" t="s">
        <v>87</v>
      </c>
      <c r="Q138" s="10">
        <v>8.73</v>
      </c>
      <c r="R138" s="41"/>
    </row>
    <row r="139" spans="1:18" ht="6.75" customHeight="1" x14ac:dyDescent="0.25">
      <c r="A139" s="13"/>
      <c r="B139" s="46"/>
      <c r="C139" s="34"/>
      <c r="D139" s="138"/>
      <c r="E139" s="138"/>
      <c r="F139" s="143"/>
      <c r="G139" s="143"/>
      <c r="H139" s="143"/>
      <c r="I139" s="143"/>
      <c r="J139" s="143"/>
      <c r="K139" s="143"/>
      <c r="L139" s="143"/>
      <c r="M139" s="143"/>
      <c r="N139" s="138"/>
      <c r="O139" s="138"/>
      <c r="P139" s="4" t="s">
        <v>108</v>
      </c>
      <c r="Q139" s="10">
        <v>0</v>
      </c>
      <c r="R139" s="41"/>
    </row>
    <row r="140" spans="1:18" ht="6.75" customHeight="1" x14ac:dyDescent="0.25">
      <c r="A140" s="12" t="s">
        <v>109</v>
      </c>
      <c r="B140" s="33" t="s">
        <v>110</v>
      </c>
      <c r="C140" s="34"/>
      <c r="D140" s="138" t="s">
        <v>30</v>
      </c>
      <c r="E140" s="138"/>
      <c r="F140" s="143">
        <v>1200.2</v>
      </c>
      <c r="G140" s="143"/>
      <c r="H140" s="143" t="s">
        <v>23</v>
      </c>
      <c r="I140" s="143"/>
      <c r="J140" s="143" t="s">
        <v>23</v>
      </c>
      <c r="K140" s="143">
        <v>1200.2</v>
      </c>
      <c r="L140" s="143" t="s">
        <v>23</v>
      </c>
      <c r="M140" s="143" t="s">
        <v>23</v>
      </c>
      <c r="N140" s="138"/>
      <c r="O140" s="138"/>
      <c r="P140" s="5" t="s">
        <v>89</v>
      </c>
      <c r="Q140" s="10">
        <v>72</v>
      </c>
      <c r="R140" s="41"/>
    </row>
    <row r="141" spans="1:18" ht="6.75" customHeight="1" x14ac:dyDescent="0.25">
      <c r="A141" s="13"/>
      <c r="B141" s="46"/>
      <c r="C141" s="34"/>
      <c r="D141" s="138"/>
      <c r="E141" s="138"/>
      <c r="F141" s="143"/>
      <c r="G141" s="143"/>
      <c r="H141" s="143"/>
      <c r="I141" s="143"/>
      <c r="J141" s="143"/>
      <c r="K141" s="143"/>
      <c r="L141" s="143"/>
      <c r="M141" s="143"/>
      <c r="N141" s="138"/>
      <c r="O141" s="138"/>
      <c r="P141" s="4" t="s">
        <v>108</v>
      </c>
      <c r="Q141" s="10">
        <v>0</v>
      </c>
      <c r="R141" s="41"/>
    </row>
    <row r="142" spans="1:18" ht="6.75" customHeight="1" x14ac:dyDescent="0.25">
      <c r="A142" s="12" t="s">
        <v>111</v>
      </c>
      <c r="B142" s="33" t="s">
        <v>112</v>
      </c>
      <c r="C142" s="34"/>
      <c r="D142" s="138" t="s">
        <v>30</v>
      </c>
      <c r="E142" s="138"/>
      <c r="F142" s="143">
        <v>798.9</v>
      </c>
      <c r="G142" s="143"/>
      <c r="H142" s="143" t="s">
        <v>23</v>
      </c>
      <c r="I142" s="143"/>
      <c r="J142" s="7" t="s">
        <v>23</v>
      </c>
      <c r="K142" s="7">
        <v>798.9</v>
      </c>
      <c r="L142" s="7" t="s">
        <v>23</v>
      </c>
      <c r="M142" s="7" t="s">
        <v>23</v>
      </c>
      <c r="N142" s="138"/>
      <c r="O142" s="138"/>
      <c r="P142" s="6"/>
      <c r="Q142" s="10">
        <v>1232</v>
      </c>
      <c r="R142" s="41"/>
    </row>
    <row r="143" spans="1:18" ht="6.75" customHeight="1" x14ac:dyDescent="0.25">
      <c r="A143" s="12" t="s">
        <v>113</v>
      </c>
      <c r="B143" s="33" t="s">
        <v>114</v>
      </c>
      <c r="C143" s="34"/>
      <c r="D143" s="138" t="s">
        <v>30</v>
      </c>
      <c r="E143" s="138"/>
      <c r="F143" s="143">
        <v>199.6</v>
      </c>
      <c r="G143" s="143"/>
      <c r="H143" s="143" t="s">
        <v>23</v>
      </c>
      <c r="I143" s="143"/>
      <c r="J143" s="143" t="s">
        <v>23</v>
      </c>
      <c r="K143" s="143">
        <v>199.6</v>
      </c>
      <c r="L143" s="143" t="s">
        <v>23</v>
      </c>
      <c r="M143" s="143" t="s">
        <v>23</v>
      </c>
      <c r="N143" s="138"/>
      <c r="O143" s="138"/>
      <c r="P143" s="5" t="s">
        <v>92</v>
      </c>
      <c r="Q143" s="10">
        <v>44</v>
      </c>
      <c r="R143" s="41"/>
    </row>
    <row r="144" spans="1:18" ht="6.75" customHeight="1" x14ac:dyDescent="0.25">
      <c r="A144" s="13"/>
      <c r="B144" s="46"/>
      <c r="C144" s="34"/>
      <c r="D144" s="138"/>
      <c r="E144" s="138"/>
      <c r="F144" s="143"/>
      <c r="G144" s="143"/>
      <c r="H144" s="143"/>
      <c r="I144" s="143"/>
      <c r="J144" s="143"/>
      <c r="K144" s="143"/>
      <c r="L144" s="143"/>
      <c r="M144" s="143"/>
      <c r="N144" s="138"/>
      <c r="O144" s="138"/>
      <c r="P144" s="5" t="s">
        <v>93</v>
      </c>
      <c r="Q144" s="10">
        <v>43</v>
      </c>
      <c r="R144" s="41"/>
    </row>
    <row r="145" spans="1:18" ht="6.75" customHeight="1" x14ac:dyDescent="0.25">
      <c r="A145" s="13"/>
      <c r="B145" s="46"/>
      <c r="C145" s="34"/>
      <c r="D145" s="138"/>
      <c r="E145" s="138"/>
      <c r="F145" s="143"/>
      <c r="G145" s="143"/>
      <c r="H145" s="143"/>
      <c r="I145" s="143"/>
      <c r="J145" s="143"/>
      <c r="K145" s="143"/>
      <c r="L145" s="143"/>
      <c r="M145" s="143"/>
      <c r="N145" s="138"/>
      <c r="O145" s="138"/>
      <c r="P145" s="5" t="s">
        <v>94</v>
      </c>
      <c r="Q145" s="10">
        <v>0</v>
      </c>
      <c r="R145" s="41"/>
    </row>
    <row r="146" spans="1:18" ht="6.75" customHeight="1" x14ac:dyDescent="0.25">
      <c r="A146" s="13"/>
      <c r="B146" s="46"/>
      <c r="C146" s="34"/>
      <c r="D146" s="138"/>
      <c r="E146" s="138"/>
      <c r="F146" s="143"/>
      <c r="G146" s="143"/>
      <c r="H146" s="143"/>
      <c r="I146" s="143"/>
      <c r="J146" s="143"/>
      <c r="K146" s="143"/>
      <c r="L146" s="143"/>
      <c r="M146" s="143"/>
      <c r="N146" s="138"/>
      <c r="O146" s="138"/>
      <c r="P146" s="5" t="s">
        <v>95</v>
      </c>
      <c r="Q146" s="10">
        <v>0</v>
      </c>
      <c r="R146" s="41"/>
    </row>
    <row r="147" spans="1:18" ht="6.75" customHeight="1" x14ac:dyDescent="0.25">
      <c r="A147" s="12" t="s">
        <v>115</v>
      </c>
      <c r="B147" s="33" t="s">
        <v>116</v>
      </c>
      <c r="C147" s="34"/>
      <c r="D147" s="138" t="s">
        <v>30</v>
      </c>
      <c r="E147" s="138"/>
      <c r="F147" s="143">
        <v>1004</v>
      </c>
      <c r="G147" s="143"/>
      <c r="H147" s="143" t="s">
        <v>23</v>
      </c>
      <c r="I147" s="143"/>
      <c r="J147" s="143" t="s">
        <v>23</v>
      </c>
      <c r="K147" s="143">
        <v>1004</v>
      </c>
      <c r="L147" s="143" t="s">
        <v>23</v>
      </c>
      <c r="M147" s="143" t="s">
        <v>23</v>
      </c>
      <c r="N147" s="138"/>
      <c r="O147" s="138"/>
      <c r="P147" s="5" t="s">
        <v>96</v>
      </c>
      <c r="Q147" s="10">
        <v>6</v>
      </c>
      <c r="R147" s="41"/>
    </row>
    <row r="148" spans="1:18" ht="6.75" customHeight="1" x14ac:dyDescent="0.25">
      <c r="A148" s="13"/>
      <c r="B148" s="46"/>
      <c r="C148" s="34"/>
      <c r="D148" s="138"/>
      <c r="E148" s="138"/>
      <c r="F148" s="143"/>
      <c r="G148" s="143"/>
      <c r="H148" s="143"/>
      <c r="I148" s="143"/>
      <c r="J148" s="143"/>
      <c r="K148" s="143"/>
      <c r="L148" s="143"/>
      <c r="M148" s="143"/>
      <c r="N148" s="138"/>
      <c r="O148" s="138"/>
      <c r="P148" s="5" t="s">
        <v>97</v>
      </c>
      <c r="Q148" s="10">
        <v>6</v>
      </c>
      <c r="R148" s="41"/>
    </row>
    <row r="149" spans="1:18" ht="6.75" customHeight="1" x14ac:dyDescent="0.25">
      <c r="A149" s="13"/>
      <c r="B149" s="46"/>
      <c r="C149" s="34"/>
      <c r="D149" s="138"/>
      <c r="E149" s="138"/>
      <c r="F149" s="143"/>
      <c r="G149" s="143"/>
      <c r="H149" s="143"/>
      <c r="I149" s="143"/>
      <c r="J149" s="143"/>
      <c r="K149" s="143"/>
      <c r="L149" s="143"/>
      <c r="M149" s="143"/>
      <c r="N149" s="138"/>
      <c r="O149" s="138"/>
      <c r="P149" s="5" t="s">
        <v>98</v>
      </c>
      <c r="Q149" s="10">
        <v>6</v>
      </c>
      <c r="R149" s="41"/>
    </row>
    <row r="150" spans="1:18" ht="6.75" customHeight="1" x14ac:dyDescent="0.25">
      <c r="A150" s="13"/>
      <c r="B150" s="46"/>
      <c r="C150" s="34"/>
      <c r="D150" s="138"/>
      <c r="E150" s="138"/>
      <c r="F150" s="143"/>
      <c r="G150" s="143"/>
      <c r="H150" s="143"/>
      <c r="I150" s="143"/>
      <c r="J150" s="143"/>
      <c r="K150" s="143"/>
      <c r="L150" s="143"/>
      <c r="M150" s="143"/>
      <c r="N150" s="138"/>
      <c r="O150" s="138"/>
      <c r="P150" s="5" t="s">
        <v>99</v>
      </c>
      <c r="Q150" s="10">
        <v>6</v>
      </c>
      <c r="R150" s="41"/>
    </row>
    <row r="151" spans="1:18" ht="6.75" customHeight="1" x14ac:dyDescent="0.25">
      <c r="A151" s="13"/>
      <c r="B151" s="46"/>
      <c r="C151" s="34"/>
      <c r="D151" s="138"/>
      <c r="E151" s="138"/>
      <c r="F151" s="143"/>
      <c r="G151" s="143"/>
      <c r="H151" s="143"/>
      <c r="I151" s="143"/>
      <c r="J151" s="143"/>
      <c r="K151" s="143"/>
      <c r="L151" s="143"/>
      <c r="M151" s="143"/>
      <c r="N151" s="138"/>
      <c r="O151" s="138"/>
      <c r="P151" s="4" t="s">
        <v>108</v>
      </c>
      <c r="Q151" s="10">
        <v>0</v>
      </c>
      <c r="R151" s="41"/>
    </row>
    <row r="152" spans="1:18" ht="6.75" customHeight="1" x14ac:dyDescent="0.25">
      <c r="A152" s="12" t="s">
        <v>117</v>
      </c>
      <c r="B152" s="33" t="s">
        <v>118</v>
      </c>
      <c r="C152" s="34"/>
      <c r="D152" s="138" t="s">
        <v>30</v>
      </c>
      <c r="E152" s="138"/>
      <c r="F152" s="143">
        <v>1578</v>
      </c>
      <c r="G152" s="143"/>
      <c r="H152" s="143" t="s">
        <v>23</v>
      </c>
      <c r="I152" s="143"/>
      <c r="J152" s="7" t="s">
        <v>23</v>
      </c>
      <c r="K152" s="7">
        <v>1578</v>
      </c>
      <c r="L152" s="7" t="s">
        <v>23</v>
      </c>
      <c r="M152" s="7" t="s">
        <v>23</v>
      </c>
      <c r="N152" s="138"/>
      <c r="O152" s="138"/>
      <c r="P152" s="12" t="s">
        <v>101</v>
      </c>
      <c r="Q152" s="10">
        <v>1244</v>
      </c>
      <c r="R152" s="41"/>
    </row>
    <row r="153" spans="1:18" ht="6.75" customHeight="1" x14ac:dyDescent="0.25">
      <c r="A153" s="12" t="s">
        <v>119</v>
      </c>
      <c r="B153" s="33" t="s">
        <v>120</v>
      </c>
      <c r="C153" s="34"/>
      <c r="D153" s="138" t="s">
        <v>30</v>
      </c>
      <c r="E153" s="138"/>
      <c r="F153" s="143">
        <v>4329.6000000000004</v>
      </c>
      <c r="G153" s="143"/>
      <c r="H153" s="143" t="s">
        <v>23</v>
      </c>
      <c r="I153" s="143"/>
      <c r="J153" s="7" t="s">
        <v>23</v>
      </c>
      <c r="K153" s="7">
        <v>4329.6000000000004</v>
      </c>
      <c r="L153" s="7" t="s">
        <v>23</v>
      </c>
      <c r="M153" s="7" t="s">
        <v>23</v>
      </c>
      <c r="N153" s="138"/>
      <c r="O153" s="138"/>
      <c r="P153" s="12" t="s">
        <v>102</v>
      </c>
      <c r="Q153" s="10">
        <v>17413.68</v>
      </c>
      <c r="R153" s="41"/>
    </row>
    <row r="154" spans="1:18" ht="6.75" customHeight="1" x14ac:dyDescent="0.25">
      <c r="A154" s="12" t="s">
        <v>121</v>
      </c>
      <c r="B154" s="33" t="s">
        <v>122</v>
      </c>
      <c r="C154" s="34"/>
      <c r="D154" s="138" t="s">
        <v>30</v>
      </c>
      <c r="E154" s="138"/>
      <c r="F154" s="143">
        <v>120</v>
      </c>
      <c r="G154" s="143"/>
      <c r="H154" s="143" t="s">
        <v>23</v>
      </c>
      <c r="I154" s="143"/>
      <c r="J154" s="7" t="s">
        <v>23</v>
      </c>
      <c r="K154" s="7">
        <v>120</v>
      </c>
      <c r="L154" s="7" t="s">
        <v>23</v>
      </c>
      <c r="M154" s="7" t="s">
        <v>23</v>
      </c>
      <c r="N154" s="138"/>
      <c r="O154" s="138"/>
      <c r="P154" s="12" t="s">
        <v>103</v>
      </c>
      <c r="Q154" s="10">
        <v>10</v>
      </c>
      <c r="R154" s="41"/>
    </row>
    <row r="155" spans="1:18" ht="6.75" customHeight="1" x14ac:dyDescent="0.25">
      <c r="A155" s="12" t="s">
        <v>123</v>
      </c>
      <c r="B155" s="33" t="s">
        <v>124</v>
      </c>
      <c r="C155" s="34"/>
      <c r="D155" s="138" t="s">
        <v>30</v>
      </c>
      <c r="E155" s="138"/>
      <c r="F155" s="143">
        <v>10</v>
      </c>
      <c r="G155" s="143"/>
      <c r="H155" s="143" t="s">
        <v>23</v>
      </c>
      <c r="I155" s="143"/>
      <c r="J155" s="7" t="s">
        <v>23</v>
      </c>
      <c r="K155" s="7">
        <v>10</v>
      </c>
      <c r="L155" s="7" t="s">
        <v>23</v>
      </c>
      <c r="M155" s="7" t="s">
        <v>23</v>
      </c>
      <c r="N155" s="138"/>
      <c r="O155" s="138"/>
      <c r="P155" s="12" t="s">
        <v>104</v>
      </c>
      <c r="Q155" s="10">
        <v>40</v>
      </c>
      <c r="R155" s="41"/>
    </row>
    <row r="156" spans="1:18" ht="6.75" customHeight="1" x14ac:dyDescent="0.25">
      <c r="A156" s="12" t="s">
        <v>125</v>
      </c>
      <c r="B156" s="33" t="s">
        <v>126</v>
      </c>
      <c r="C156" s="45"/>
      <c r="D156" s="138" t="s">
        <v>22</v>
      </c>
      <c r="E156" s="138"/>
      <c r="F156" s="143">
        <v>46.8</v>
      </c>
      <c r="G156" s="143"/>
      <c r="H156" s="143" t="s">
        <v>23</v>
      </c>
      <c r="I156" s="143"/>
      <c r="J156" s="7" t="s">
        <v>23</v>
      </c>
      <c r="K156" s="7">
        <v>46.8</v>
      </c>
      <c r="L156" s="7" t="s">
        <v>23</v>
      </c>
      <c r="M156" s="7" t="s">
        <v>23</v>
      </c>
      <c r="N156" s="138" t="s">
        <v>24</v>
      </c>
      <c r="O156" s="138"/>
      <c r="P156" s="12" t="s">
        <v>105</v>
      </c>
      <c r="Q156" s="10">
        <v>1500</v>
      </c>
      <c r="R156" s="41"/>
    </row>
    <row r="157" spans="1:18" x14ac:dyDescent="0.25">
      <c r="A157" s="4" t="s">
        <v>127</v>
      </c>
      <c r="B157" s="146" t="s">
        <v>128</v>
      </c>
      <c r="C157" s="146"/>
      <c r="D157" s="146"/>
      <c r="E157" s="146"/>
      <c r="F157" s="146"/>
      <c r="G157" s="146"/>
      <c r="H157" s="146"/>
      <c r="I157" s="146"/>
      <c r="J157" s="146"/>
      <c r="K157" s="146"/>
      <c r="L157" s="146"/>
      <c r="M157" s="146"/>
      <c r="N157" s="146"/>
      <c r="O157" s="146"/>
      <c r="P157" s="146"/>
      <c r="Q157" s="146"/>
      <c r="R157" s="41"/>
    </row>
    <row r="158" spans="1:18" x14ac:dyDescent="0.25">
      <c r="A158" s="4" t="s">
        <v>129</v>
      </c>
      <c r="B158" s="146" t="s">
        <v>18</v>
      </c>
      <c r="C158" s="146"/>
      <c r="D158" s="146" t="s">
        <v>19</v>
      </c>
      <c r="E158" s="146"/>
      <c r="F158" s="146"/>
      <c r="G158" s="146"/>
      <c r="H158" s="146"/>
      <c r="I158" s="146"/>
      <c r="J158" s="146"/>
      <c r="K158" s="146"/>
      <c r="L158" s="146"/>
      <c r="M158" s="146"/>
      <c r="N158" s="146"/>
      <c r="O158" s="146"/>
      <c r="P158" s="146"/>
      <c r="Q158" s="146"/>
      <c r="R158" s="41"/>
    </row>
    <row r="159" spans="1:18" ht="45" x14ac:dyDescent="0.25">
      <c r="A159" s="12" t="s">
        <v>130</v>
      </c>
      <c r="B159" s="33" t="s">
        <v>773</v>
      </c>
      <c r="C159" s="34"/>
      <c r="D159" s="138" t="s">
        <v>30</v>
      </c>
      <c r="E159" s="138"/>
      <c r="F159" s="143">
        <v>15127.7</v>
      </c>
      <c r="G159" s="143"/>
      <c r="H159" s="143" t="s">
        <v>23</v>
      </c>
      <c r="I159" s="143"/>
      <c r="J159" s="143">
        <v>5000</v>
      </c>
      <c r="K159" s="143">
        <v>10127.700000000001</v>
      </c>
      <c r="L159" s="143" t="s">
        <v>23</v>
      </c>
      <c r="M159" s="143" t="s">
        <v>23</v>
      </c>
      <c r="N159" s="155"/>
      <c r="O159" s="155"/>
      <c r="P159" s="5" t="s">
        <v>131</v>
      </c>
      <c r="Q159" s="10">
        <v>1</v>
      </c>
      <c r="R159" s="41"/>
    </row>
    <row r="160" spans="1:18" ht="37.5" x14ac:dyDescent="0.25">
      <c r="A160" s="13"/>
      <c r="B160" s="46"/>
      <c r="C160" s="34"/>
      <c r="D160" s="138"/>
      <c r="E160" s="138"/>
      <c r="F160" s="143"/>
      <c r="G160" s="143"/>
      <c r="H160" s="143"/>
      <c r="I160" s="143"/>
      <c r="J160" s="143"/>
      <c r="K160" s="143"/>
      <c r="L160" s="143"/>
      <c r="M160" s="143"/>
      <c r="N160" s="155"/>
      <c r="O160" s="155"/>
      <c r="P160" s="5" t="s">
        <v>132</v>
      </c>
      <c r="Q160" s="10">
        <v>400</v>
      </c>
      <c r="R160" s="41"/>
    </row>
    <row r="161" spans="1:25" ht="37.5" x14ac:dyDescent="0.25">
      <c r="A161" s="13"/>
      <c r="B161" s="46"/>
      <c r="C161" s="34"/>
      <c r="D161" s="138"/>
      <c r="E161" s="138"/>
      <c r="F161" s="143"/>
      <c r="G161" s="143"/>
      <c r="H161" s="143"/>
      <c r="I161" s="143"/>
      <c r="J161" s="143"/>
      <c r="K161" s="143"/>
      <c r="L161" s="143"/>
      <c r="M161" s="143"/>
      <c r="N161" s="155"/>
      <c r="O161" s="155"/>
      <c r="P161" s="5" t="s">
        <v>133</v>
      </c>
      <c r="Q161" s="10">
        <v>2</v>
      </c>
      <c r="R161" s="41"/>
    </row>
    <row r="162" spans="1:25" ht="30" x14ac:dyDescent="0.25">
      <c r="A162" s="13"/>
      <c r="B162" s="46"/>
      <c r="C162" s="34"/>
      <c r="D162" s="138"/>
      <c r="E162" s="138"/>
      <c r="F162" s="143"/>
      <c r="G162" s="143"/>
      <c r="H162" s="143"/>
      <c r="I162" s="143"/>
      <c r="J162" s="143"/>
      <c r="K162" s="143"/>
      <c r="L162" s="143"/>
      <c r="M162" s="143"/>
      <c r="N162" s="155"/>
      <c r="O162" s="155"/>
      <c r="P162" s="5" t="s">
        <v>134</v>
      </c>
      <c r="Q162" s="10">
        <v>17003</v>
      </c>
      <c r="R162" s="41"/>
    </row>
    <row r="163" spans="1:25" ht="30" x14ac:dyDescent="0.25">
      <c r="A163" s="13"/>
      <c r="B163" s="46"/>
      <c r="C163" s="34"/>
      <c r="D163" s="138"/>
      <c r="E163" s="138"/>
      <c r="F163" s="143"/>
      <c r="G163" s="143"/>
      <c r="H163" s="143"/>
      <c r="I163" s="143"/>
      <c r="J163" s="143"/>
      <c r="K163" s="143"/>
      <c r="L163" s="143"/>
      <c r="M163" s="143"/>
      <c r="N163" s="155"/>
      <c r="O163" s="155"/>
      <c r="P163" s="5" t="s">
        <v>135</v>
      </c>
      <c r="Q163" s="10">
        <v>6</v>
      </c>
      <c r="R163" s="41"/>
    </row>
    <row r="164" spans="1:25" ht="37.5" x14ac:dyDescent="0.25">
      <c r="A164" s="13"/>
      <c r="B164" s="46"/>
      <c r="C164" s="34"/>
      <c r="D164" s="138"/>
      <c r="E164" s="138"/>
      <c r="F164" s="143"/>
      <c r="G164" s="143"/>
      <c r="H164" s="143"/>
      <c r="I164" s="143"/>
      <c r="J164" s="143"/>
      <c r="K164" s="143"/>
      <c r="L164" s="143"/>
      <c r="M164" s="143"/>
      <c r="N164" s="155"/>
      <c r="O164" s="155"/>
      <c r="P164" s="5" t="s">
        <v>136</v>
      </c>
      <c r="Q164" s="10">
        <v>1</v>
      </c>
      <c r="R164" s="41"/>
    </row>
    <row r="165" spans="1:25" s="71" customFormat="1" ht="10.5" customHeight="1" x14ac:dyDescent="0.25">
      <c r="A165" s="62" t="s">
        <v>137</v>
      </c>
      <c r="B165" s="64" t="s">
        <v>138</v>
      </c>
      <c r="C165" s="65"/>
      <c r="D165" s="147" t="s">
        <v>30</v>
      </c>
      <c r="E165" s="147"/>
      <c r="F165" s="159">
        <v>34.1</v>
      </c>
      <c r="G165" s="159"/>
      <c r="H165" s="148" t="s">
        <v>23</v>
      </c>
      <c r="I165" s="148"/>
      <c r="J165" s="66" t="s">
        <v>23</v>
      </c>
      <c r="K165" s="67">
        <v>34.1</v>
      </c>
      <c r="L165" s="66" t="s">
        <v>23</v>
      </c>
      <c r="M165" s="66" t="s">
        <v>23</v>
      </c>
      <c r="N165" s="147"/>
      <c r="O165" s="147"/>
      <c r="P165" s="62" t="s">
        <v>131</v>
      </c>
      <c r="Q165" s="68">
        <v>1</v>
      </c>
      <c r="R165" s="69"/>
      <c r="S165" s="70"/>
      <c r="T165" s="70"/>
      <c r="U165" s="70"/>
      <c r="V165" s="70"/>
      <c r="W165" s="70"/>
      <c r="X165" s="70"/>
      <c r="Y165" s="70"/>
    </row>
    <row r="166" spans="1:25" s="71" customFormat="1" ht="10.5" customHeight="1" x14ac:dyDescent="0.25">
      <c r="A166" s="62" t="s">
        <v>164</v>
      </c>
      <c r="B166" s="64" t="s">
        <v>165</v>
      </c>
      <c r="C166" s="72"/>
      <c r="D166" s="147" t="s">
        <v>22</v>
      </c>
      <c r="E166" s="147"/>
      <c r="F166" s="147">
        <v>397.19</v>
      </c>
      <c r="G166" s="147"/>
      <c r="H166" s="147" t="s">
        <v>23</v>
      </c>
      <c r="I166" s="147"/>
      <c r="J166" s="73" t="s">
        <v>23</v>
      </c>
      <c r="K166" s="73">
        <v>397.19</v>
      </c>
      <c r="L166" s="73" t="s">
        <v>23</v>
      </c>
      <c r="M166" s="66" t="s">
        <v>23</v>
      </c>
      <c r="N166" s="147" t="s">
        <v>24</v>
      </c>
      <c r="O166" s="147"/>
      <c r="P166" s="62" t="s">
        <v>135</v>
      </c>
      <c r="Q166" s="74">
        <v>1</v>
      </c>
      <c r="R166" s="69"/>
      <c r="S166" s="70"/>
      <c r="T166" s="70"/>
      <c r="U166" s="70"/>
      <c r="V166" s="70"/>
      <c r="W166" s="70"/>
      <c r="X166" s="70"/>
      <c r="Y166" s="70"/>
    </row>
    <row r="167" spans="1:25" s="71" customFormat="1" ht="10.5" customHeight="1" x14ac:dyDescent="0.25">
      <c r="A167" s="62" t="s">
        <v>169</v>
      </c>
      <c r="B167" s="64" t="s">
        <v>170</v>
      </c>
      <c r="C167" s="72"/>
      <c r="D167" s="147" t="s">
        <v>22</v>
      </c>
      <c r="E167" s="147"/>
      <c r="F167" s="147">
        <v>700</v>
      </c>
      <c r="G167" s="147"/>
      <c r="H167" s="147" t="s">
        <v>23</v>
      </c>
      <c r="I167" s="147"/>
      <c r="J167" s="73" t="s">
        <v>23</v>
      </c>
      <c r="K167" s="73">
        <v>700</v>
      </c>
      <c r="L167" s="73" t="s">
        <v>23</v>
      </c>
      <c r="M167" s="66" t="s">
        <v>23</v>
      </c>
      <c r="N167" s="147" t="s">
        <v>24</v>
      </c>
      <c r="O167" s="147"/>
      <c r="P167" s="62" t="s">
        <v>133</v>
      </c>
      <c r="Q167" s="74">
        <v>1</v>
      </c>
      <c r="R167" s="69"/>
      <c r="S167" s="70"/>
      <c r="T167" s="70"/>
      <c r="U167" s="70"/>
      <c r="V167" s="70"/>
      <c r="W167" s="70"/>
      <c r="X167" s="70"/>
      <c r="Y167" s="70"/>
    </row>
    <row r="168" spans="1:25" s="71" customFormat="1" ht="10.5" customHeight="1" x14ac:dyDescent="0.25">
      <c r="A168" s="62" t="s">
        <v>171</v>
      </c>
      <c r="B168" s="64" t="s">
        <v>172</v>
      </c>
      <c r="C168" s="72"/>
      <c r="D168" s="147" t="s">
        <v>22</v>
      </c>
      <c r="E168" s="147"/>
      <c r="F168" s="147">
        <v>577.79999999999995</v>
      </c>
      <c r="G168" s="147"/>
      <c r="H168" s="147" t="s">
        <v>23</v>
      </c>
      <c r="I168" s="147"/>
      <c r="J168" s="73" t="s">
        <v>23</v>
      </c>
      <c r="K168" s="73">
        <v>577.79999999999995</v>
      </c>
      <c r="L168" s="73" t="s">
        <v>23</v>
      </c>
      <c r="M168" s="66" t="s">
        <v>23</v>
      </c>
      <c r="N168" s="147" t="s">
        <v>24</v>
      </c>
      <c r="O168" s="147"/>
      <c r="P168" s="62" t="s">
        <v>135</v>
      </c>
      <c r="Q168" s="74">
        <v>1</v>
      </c>
      <c r="R168" s="69"/>
      <c r="S168" s="70"/>
      <c r="T168" s="70"/>
      <c r="U168" s="70"/>
      <c r="V168" s="70"/>
      <c r="W168" s="70"/>
      <c r="X168" s="70"/>
      <c r="Y168" s="70"/>
    </row>
    <row r="169" spans="1:25" s="71" customFormat="1" ht="10.5" customHeight="1" x14ac:dyDescent="0.25">
      <c r="A169" s="62" t="s">
        <v>173</v>
      </c>
      <c r="B169" s="64" t="s">
        <v>174</v>
      </c>
      <c r="C169" s="72"/>
      <c r="D169" s="147" t="s">
        <v>22</v>
      </c>
      <c r="E169" s="147"/>
      <c r="F169" s="147">
        <v>436.72</v>
      </c>
      <c r="G169" s="147"/>
      <c r="H169" s="147" t="s">
        <v>23</v>
      </c>
      <c r="I169" s="147"/>
      <c r="J169" s="73" t="s">
        <v>23</v>
      </c>
      <c r="K169" s="73">
        <v>436.72</v>
      </c>
      <c r="L169" s="73" t="s">
        <v>23</v>
      </c>
      <c r="M169" s="66" t="s">
        <v>23</v>
      </c>
      <c r="N169" s="147" t="s">
        <v>24</v>
      </c>
      <c r="O169" s="147"/>
      <c r="P169" s="62" t="s">
        <v>136</v>
      </c>
      <c r="Q169" s="74">
        <v>1</v>
      </c>
      <c r="R169" s="69"/>
      <c r="S169" s="70"/>
      <c r="T169" s="70"/>
      <c r="U169" s="70"/>
      <c r="V169" s="70"/>
      <c r="W169" s="70"/>
      <c r="X169" s="70"/>
      <c r="Y169" s="70"/>
    </row>
    <row r="170" spans="1:25" s="71" customFormat="1" ht="10.5" customHeight="1" x14ac:dyDescent="0.25">
      <c r="A170" s="62" t="s">
        <v>175</v>
      </c>
      <c r="B170" s="64" t="s">
        <v>176</v>
      </c>
      <c r="C170" s="72"/>
      <c r="D170" s="147" t="s">
        <v>22</v>
      </c>
      <c r="E170" s="147"/>
      <c r="F170" s="148">
        <v>745.26</v>
      </c>
      <c r="G170" s="148"/>
      <c r="H170" s="148" t="s">
        <v>23</v>
      </c>
      <c r="I170" s="148"/>
      <c r="J170" s="66" t="s">
        <v>23</v>
      </c>
      <c r="K170" s="66">
        <v>745.26</v>
      </c>
      <c r="L170" s="66" t="s">
        <v>23</v>
      </c>
      <c r="M170" s="66" t="s">
        <v>23</v>
      </c>
      <c r="N170" s="147" t="s">
        <v>24</v>
      </c>
      <c r="O170" s="147"/>
      <c r="P170" s="62" t="s">
        <v>135</v>
      </c>
      <c r="Q170" s="74">
        <v>1</v>
      </c>
      <c r="R170" s="69"/>
      <c r="S170" s="70"/>
      <c r="T170" s="70"/>
      <c r="U170" s="70"/>
      <c r="V170" s="70"/>
      <c r="W170" s="70"/>
      <c r="X170" s="70"/>
      <c r="Y170" s="70"/>
    </row>
    <row r="171" spans="1:25" s="71" customFormat="1" ht="10.5" customHeight="1" x14ac:dyDescent="0.25">
      <c r="A171" s="62" t="s">
        <v>177</v>
      </c>
      <c r="B171" s="64" t="s">
        <v>178</v>
      </c>
      <c r="C171" s="72"/>
      <c r="D171" s="147" t="s">
        <v>22</v>
      </c>
      <c r="E171" s="147"/>
      <c r="F171" s="148">
        <v>4666.6000000000004</v>
      </c>
      <c r="G171" s="148"/>
      <c r="H171" s="148" t="s">
        <v>23</v>
      </c>
      <c r="I171" s="148"/>
      <c r="J171" s="148">
        <v>2728.5</v>
      </c>
      <c r="K171" s="148">
        <v>1938.1</v>
      </c>
      <c r="L171" s="148" t="s">
        <v>23</v>
      </c>
      <c r="M171" s="148" t="s">
        <v>23</v>
      </c>
      <c r="N171" s="147" t="s">
        <v>24</v>
      </c>
      <c r="O171" s="147"/>
      <c r="P171" s="75" t="s">
        <v>135</v>
      </c>
      <c r="Q171" s="74">
        <v>1</v>
      </c>
      <c r="R171" s="69"/>
      <c r="S171" s="70"/>
      <c r="T171" s="70"/>
      <c r="U171" s="70"/>
      <c r="V171" s="70"/>
      <c r="W171" s="70"/>
      <c r="X171" s="70"/>
      <c r="Y171" s="70"/>
    </row>
    <row r="172" spans="1:25" s="71" customFormat="1" ht="10.5" customHeight="1" x14ac:dyDescent="0.25">
      <c r="A172" s="76"/>
      <c r="B172" s="77"/>
      <c r="C172" s="65"/>
      <c r="D172" s="147"/>
      <c r="E172" s="147"/>
      <c r="F172" s="148"/>
      <c r="G172" s="148"/>
      <c r="H172" s="148"/>
      <c r="I172" s="148"/>
      <c r="J172" s="148"/>
      <c r="K172" s="148"/>
      <c r="L172" s="148"/>
      <c r="M172" s="148"/>
      <c r="N172" s="147"/>
      <c r="O172" s="147"/>
      <c r="P172" s="75" t="s">
        <v>134</v>
      </c>
      <c r="Q172" s="74">
        <v>14820</v>
      </c>
      <c r="R172" s="69"/>
      <c r="S172" s="70"/>
      <c r="T172" s="70"/>
      <c r="U172" s="70"/>
      <c r="V172" s="70"/>
      <c r="W172" s="70"/>
      <c r="X172" s="70"/>
      <c r="Y172" s="70"/>
    </row>
    <row r="173" spans="1:25" s="71" customFormat="1" ht="10.5" customHeight="1" x14ac:dyDescent="0.25">
      <c r="A173" s="62" t="s">
        <v>179</v>
      </c>
      <c r="B173" s="64" t="s">
        <v>180</v>
      </c>
      <c r="C173" s="72"/>
      <c r="D173" s="147" t="s">
        <v>22</v>
      </c>
      <c r="E173" s="147"/>
      <c r="F173" s="148">
        <v>2876.4</v>
      </c>
      <c r="G173" s="148"/>
      <c r="H173" s="148" t="s">
        <v>23</v>
      </c>
      <c r="I173" s="148"/>
      <c r="J173" s="66">
        <v>2271.5</v>
      </c>
      <c r="K173" s="66">
        <v>604.9</v>
      </c>
      <c r="L173" s="66" t="s">
        <v>23</v>
      </c>
      <c r="M173" s="66" t="s">
        <v>23</v>
      </c>
      <c r="N173" s="147" t="s">
        <v>24</v>
      </c>
      <c r="O173" s="147"/>
      <c r="P173" s="75" t="s">
        <v>135</v>
      </c>
      <c r="Q173" s="74">
        <v>1</v>
      </c>
      <c r="R173" s="69"/>
      <c r="S173" s="70"/>
      <c r="T173" s="70"/>
      <c r="U173" s="70"/>
      <c r="V173" s="70"/>
      <c r="W173" s="70"/>
      <c r="X173" s="70"/>
      <c r="Y173" s="70"/>
    </row>
    <row r="174" spans="1:25" s="71" customFormat="1" ht="10.5" customHeight="1" x14ac:dyDescent="0.25">
      <c r="A174" s="62" t="s">
        <v>181</v>
      </c>
      <c r="B174" s="64" t="s">
        <v>182</v>
      </c>
      <c r="C174" s="72"/>
      <c r="D174" s="147" t="s">
        <v>22</v>
      </c>
      <c r="E174" s="147"/>
      <c r="F174" s="147">
        <v>2463.3000000000002</v>
      </c>
      <c r="G174" s="147"/>
      <c r="H174" s="147" t="s">
        <v>23</v>
      </c>
      <c r="I174" s="147"/>
      <c r="J174" s="73" t="s">
        <v>23</v>
      </c>
      <c r="K174" s="73">
        <v>2463.3000000000002</v>
      </c>
      <c r="L174" s="66" t="s">
        <v>23</v>
      </c>
      <c r="M174" s="66" t="s">
        <v>23</v>
      </c>
      <c r="N174" s="147" t="s">
        <v>71</v>
      </c>
      <c r="O174" s="147"/>
      <c r="P174" s="75" t="s">
        <v>134</v>
      </c>
      <c r="Q174" s="78">
        <v>2010</v>
      </c>
      <c r="R174" s="69"/>
      <c r="S174" s="70"/>
      <c r="T174" s="70"/>
      <c r="U174" s="70"/>
      <c r="V174" s="70"/>
      <c r="W174" s="70"/>
      <c r="X174" s="70"/>
      <c r="Y174" s="70"/>
    </row>
    <row r="175" spans="1:25" s="71" customFormat="1" ht="10.5" customHeight="1" x14ac:dyDescent="0.25">
      <c r="A175" s="62" t="s">
        <v>183</v>
      </c>
      <c r="B175" s="64" t="s">
        <v>184</v>
      </c>
      <c r="C175" s="72"/>
      <c r="D175" s="147" t="s">
        <v>22</v>
      </c>
      <c r="E175" s="147"/>
      <c r="F175" s="148">
        <v>600</v>
      </c>
      <c r="G175" s="148"/>
      <c r="H175" s="148" t="s">
        <v>23</v>
      </c>
      <c r="I175" s="148"/>
      <c r="J175" s="66" t="s">
        <v>23</v>
      </c>
      <c r="K175" s="66">
        <v>600</v>
      </c>
      <c r="L175" s="66" t="s">
        <v>23</v>
      </c>
      <c r="M175" s="66" t="s">
        <v>23</v>
      </c>
      <c r="N175" s="147" t="s">
        <v>24</v>
      </c>
      <c r="O175" s="147"/>
      <c r="P175" s="73" t="s">
        <v>132</v>
      </c>
      <c r="Q175" s="74">
        <v>400</v>
      </c>
      <c r="R175" s="69"/>
      <c r="S175" s="70"/>
      <c r="T175" s="70"/>
      <c r="U175" s="70"/>
      <c r="V175" s="70"/>
      <c r="W175" s="70"/>
      <c r="X175" s="70"/>
      <c r="Y175" s="70"/>
    </row>
    <row r="176" spans="1:25" s="71" customFormat="1" ht="10.5" customHeight="1" x14ac:dyDescent="0.25">
      <c r="A176" s="62" t="s">
        <v>185</v>
      </c>
      <c r="B176" s="64" t="s">
        <v>186</v>
      </c>
      <c r="C176" s="72"/>
      <c r="D176" s="147" t="s">
        <v>22</v>
      </c>
      <c r="E176" s="147"/>
      <c r="F176" s="148">
        <v>655.87</v>
      </c>
      <c r="G176" s="148"/>
      <c r="H176" s="148" t="s">
        <v>23</v>
      </c>
      <c r="I176" s="148"/>
      <c r="J176" s="66" t="s">
        <v>23</v>
      </c>
      <c r="K176" s="66">
        <v>655.87</v>
      </c>
      <c r="L176" s="66" t="s">
        <v>23</v>
      </c>
      <c r="M176" s="66" t="s">
        <v>23</v>
      </c>
      <c r="N176" s="147" t="s">
        <v>24</v>
      </c>
      <c r="O176" s="147"/>
      <c r="P176" s="75" t="s">
        <v>133</v>
      </c>
      <c r="Q176" s="74">
        <v>1</v>
      </c>
      <c r="R176" s="69"/>
      <c r="S176" s="70"/>
      <c r="T176" s="70"/>
      <c r="U176" s="70"/>
      <c r="V176" s="70"/>
      <c r="W176" s="70"/>
      <c r="X176" s="70"/>
      <c r="Y176" s="70"/>
    </row>
    <row r="177" spans="1:25" x14ac:dyDescent="0.25">
      <c r="A177" s="4" t="s">
        <v>187</v>
      </c>
      <c r="B177" s="146" t="s">
        <v>188</v>
      </c>
      <c r="C177" s="146"/>
      <c r="D177" s="146"/>
      <c r="E177" s="146"/>
      <c r="F177" s="146"/>
      <c r="G177" s="146"/>
      <c r="H177" s="146"/>
      <c r="I177" s="146"/>
      <c r="J177" s="146"/>
      <c r="K177" s="146"/>
      <c r="L177" s="146"/>
      <c r="M177" s="146"/>
      <c r="N177" s="146"/>
      <c r="O177" s="146"/>
      <c r="P177" s="146"/>
      <c r="Q177" s="146"/>
      <c r="R177" s="41"/>
    </row>
    <row r="178" spans="1:25" x14ac:dyDescent="0.25">
      <c r="A178" s="4" t="s">
        <v>189</v>
      </c>
      <c r="B178" s="146" t="s">
        <v>18</v>
      </c>
      <c r="C178" s="146"/>
      <c r="D178" s="146" t="s">
        <v>19</v>
      </c>
      <c r="E178" s="146"/>
      <c r="F178" s="146"/>
      <c r="G178" s="146"/>
      <c r="H178" s="146"/>
      <c r="I178" s="146"/>
      <c r="J178" s="146"/>
      <c r="K178" s="146"/>
      <c r="L178" s="146"/>
      <c r="M178" s="146"/>
      <c r="N178" s="146"/>
      <c r="O178" s="146"/>
      <c r="P178" s="146"/>
      <c r="Q178" s="146"/>
      <c r="R178" s="41"/>
    </row>
    <row r="179" spans="1:25" ht="37.5" x14ac:dyDescent="0.25">
      <c r="A179" s="12" t="s">
        <v>190</v>
      </c>
      <c r="B179" s="33" t="s">
        <v>191</v>
      </c>
      <c r="C179" s="34"/>
      <c r="D179" s="33" t="s">
        <v>30</v>
      </c>
      <c r="E179" s="45"/>
      <c r="F179" s="49">
        <v>4436.8</v>
      </c>
      <c r="G179" s="50"/>
      <c r="H179" s="49" t="s">
        <v>23</v>
      </c>
      <c r="I179" s="50"/>
      <c r="J179" s="43" t="s">
        <v>23</v>
      </c>
      <c r="K179" s="43">
        <v>4436.8</v>
      </c>
      <c r="L179" s="43" t="s">
        <v>23</v>
      </c>
      <c r="M179" s="43" t="s">
        <v>23</v>
      </c>
      <c r="N179" s="47"/>
      <c r="O179" s="48"/>
      <c r="P179" s="5" t="s">
        <v>192</v>
      </c>
      <c r="Q179" s="10">
        <v>5.03</v>
      </c>
      <c r="R179" s="41"/>
    </row>
    <row r="180" spans="1:25" ht="15.75" customHeight="1" x14ac:dyDescent="0.25">
      <c r="A180" s="12" t="s">
        <v>209</v>
      </c>
      <c r="B180" s="33" t="s">
        <v>210</v>
      </c>
      <c r="C180" s="45"/>
      <c r="D180" s="138" t="s">
        <v>22</v>
      </c>
      <c r="E180" s="138"/>
      <c r="F180" s="143">
        <v>4436.8</v>
      </c>
      <c r="G180" s="143"/>
      <c r="H180" s="143" t="s">
        <v>23</v>
      </c>
      <c r="I180" s="143"/>
      <c r="J180" s="7" t="s">
        <v>23</v>
      </c>
      <c r="K180" s="7">
        <v>4436.8</v>
      </c>
      <c r="L180" s="7" t="s">
        <v>23</v>
      </c>
      <c r="M180" s="7" t="s">
        <v>23</v>
      </c>
      <c r="N180" s="138" t="s">
        <v>24</v>
      </c>
      <c r="O180" s="138"/>
      <c r="P180" s="12" t="s">
        <v>192</v>
      </c>
      <c r="Q180" s="10">
        <v>5.03</v>
      </c>
      <c r="R180" s="41"/>
    </row>
    <row r="181" spans="1:25" x14ac:dyDescent="0.25">
      <c r="A181" s="4" t="s">
        <v>211</v>
      </c>
      <c r="B181" s="146" t="s">
        <v>212</v>
      </c>
      <c r="C181" s="146"/>
      <c r="D181" s="146"/>
      <c r="E181" s="146"/>
      <c r="F181" s="146"/>
      <c r="G181" s="146"/>
      <c r="H181" s="146"/>
      <c r="I181" s="146"/>
      <c r="J181" s="146"/>
      <c r="K181" s="146"/>
      <c r="L181" s="146"/>
      <c r="M181" s="146"/>
      <c r="N181" s="146"/>
      <c r="O181" s="146"/>
      <c r="P181" s="146"/>
      <c r="Q181" s="146"/>
      <c r="R181" s="41"/>
    </row>
    <row r="182" spans="1:25" x14ac:dyDescent="0.25">
      <c r="A182" s="4" t="s">
        <v>213</v>
      </c>
      <c r="B182" s="146" t="s">
        <v>18</v>
      </c>
      <c r="C182" s="146"/>
      <c r="D182" s="146" t="s">
        <v>19</v>
      </c>
      <c r="E182" s="146"/>
      <c r="F182" s="146"/>
      <c r="G182" s="146"/>
      <c r="H182" s="146"/>
      <c r="I182" s="146"/>
      <c r="J182" s="146"/>
      <c r="K182" s="146"/>
      <c r="L182" s="146"/>
      <c r="M182" s="146"/>
      <c r="N182" s="146"/>
      <c r="O182" s="146"/>
      <c r="P182" s="146"/>
      <c r="Q182" s="146"/>
      <c r="R182" s="41"/>
    </row>
    <row r="183" spans="1:25" x14ac:dyDescent="0.25">
      <c r="A183" s="4" t="s">
        <v>217</v>
      </c>
      <c r="B183" s="146" t="s">
        <v>218</v>
      </c>
      <c r="C183" s="146"/>
      <c r="D183" s="146"/>
      <c r="E183" s="146"/>
      <c r="F183" s="146"/>
      <c r="G183" s="146"/>
      <c r="H183" s="146"/>
      <c r="I183" s="146"/>
      <c r="J183" s="146"/>
      <c r="K183" s="146"/>
      <c r="L183" s="146"/>
      <c r="M183" s="146"/>
      <c r="N183" s="146"/>
      <c r="O183" s="146"/>
      <c r="P183" s="146"/>
      <c r="Q183" s="146"/>
      <c r="R183" s="41"/>
    </row>
    <row r="184" spans="1:25" x14ac:dyDescent="0.25">
      <c r="A184" s="4" t="s">
        <v>219</v>
      </c>
      <c r="B184" s="158" t="s">
        <v>18</v>
      </c>
      <c r="C184" s="158"/>
      <c r="D184" s="146" t="s">
        <v>19</v>
      </c>
      <c r="E184" s="146"/>
      <c r="F184" s="146"/>
      <c r="G184" s="146"/>
      <c r="H184" s="146"/>
      <c r="I184" s="146"/>
      <c r="J184" s="146"/>
      <c r="K184" s="146"/>
      <c r="L184" s="146"/>
      <c r="M184" s="146"/>
      <c r="N184" s="146"/>
      <c r="O184" s="146"/>
      <c r="P184" s="146"/>
      <c r="Q184" s="146"/>
      <c r="R184" s="41"/>
    </row>
    <row r="185" spans="1:25" s="71" customFormat="1" ht="29.25" customHeight="1" x14ac:dyDescent="0.25">
      <c r="A185" s="62" t="s">
        <v>220</v>
      </c>
      <c r="B185" s="64" t="s">
        <v>775</v>
      </c>
      <c r="C185" s="72"/>
      <c r="D185" s="147" t="s">
        <v>22</v>
      </c>
      <c r="E185" s="147"/>
      <c r="F185" s="147">
        <v>600</v>
      </c>
      <c r="G185" s="147"/>
      <c r="H185" s="147" t="s">
        <v>23</v>
      </c>
      <c r="I185" s="147"/>
      <c r="J185" s="73" t="s">
        <v>23</v>
      </c>
      <c r="K185" s="73">
        <v>600</v>
      </c>
      <c r="L185" s="73" t="s">
        <v>23</v>
      </c>
      <c r="M185" s="73" t="s">
        <v>23</v>
      </c>
      <c r="N185" s="147" t="s">
        <v>24</v>
      </c>
      <c r="O185" s="147"/>
      <c r="P185" s="62" t="s">
        <v>221</v>
      </c>
      <c r="Q185" s="68">
        <v>8</v>
      </c>
      <c r="R185" s="69"/>
      <c r="S185" s="70"/>
      <c r="T185" s="70"/>
      <c r="U185" s="70"/>
      <c r="V185" s="70"/>
      <c r="W185" s="70"/>
      <c r="X185" s="70"/>
      <c r="Y185" s="70"/>
    </row>
    <row r="186" spans="1:25" s="71" customFormat="1" ht="7.5" customHeight="1" x14ac:dyDescent="0.25">
      <c r="A186" s="62" t="s">
        <v>222</v>
      </c>
      <c r="B186" s="64" t="s">
        <v>223</v>
      </c>
      <c r="C186" s="72"/>
      <c r="D186" s="147" t="s">
        <v>22</v>
      </c>
      <c r="E186" s="147"/>
      <c r="F186" s="147">
        <v>300</v>
      </c>
      <c r="G186" s="147"/>
      <c r="H186" s="147" t="s">
        <v>23</v>
      </c>
      <c r="I186" s="147"/>
      <c r="J186" s="73" t="s">
        <v>23</v>
      </c>
      <c r="K186" s="73">
        <v>300</v>
      </c>
      <c r="L186" s="73" t="s">
        <v>23</v>
      </c>
      <c r="M186" s="73" t="s">
        <v>23</v>
      </c>
      <c r="N186" s="147" t="s">
        <v>24</v>
      </c>
      <c r="O186" s="147"/>
      <c r="P186" s="62" t="s">
        <v>221</v>
      </c>
      <c r="Q186" s="68">
        <v>4</v>
      </c>
      <c r="R186" s="69"/>
      <c r="S186" s="70"/>
      <c r="T186" s="70"/>
      <c r="U186" s="70"/>
      <c r="V186" s="70"/>
      <c r="W186" s="70"/>
      <c r="X186" s="70"/>
      <c r="Y186" s="70"/>
    </row>
    <row r="187" spans="1:25" s="71" customFormat="1" ht="7.5" customHeight="1" x14ac:dyDescent="0.25">
      <c r="A187" s="62" t="s">
        <v>224</v>
      </c>
      <c r="B187" s="64" t="s">
        <v>225</v>
      </c>
      <c r="C187" s="72"/>
      <c r="D187" s="147" t="s">
        <v>22</v>
      </c>
      <c r="E187" s="147"/>
      <c r="F187" s="147">
        <v>300</v>
      </c>
      <c r="G187" s="147"/>
      <c r="H187" s="147" t="s">
        <v>23</v>
      </c>
      <c r="I187" s="147"/>
      <c r="J187" s="73" t="s">
        <v>23</v>
      </c>
      <c r="K187" s="73">
        <v>300</v>
      </c>
      <c r="L187" s="73" t="s">
        <v>23</v>
      </c>
      <c r="M187" s="73" t="s">
        <v>23</v>
      </c>
      <c r="N187" s="147" t="s">
        <v>24</v>
      </c>
      <c r="O187" s="147"/>
      <c r="P187" s="62" t="s">
        <v>221</v>
      </c>
      <c r="Q187" s="68">
        <v>4</v>
      </c>
      <c r="R187" s="69"/>
      <c r="S187" s="70"/>
      <c r="T187" s="70"/>
      <c r="U187" s="70"/>
      <c r="V187" s="70"/>
      <c r="W187" s="70"/>
      <c r="X187" s="70"/>
      <c r="Y187" s="70"/>
    </row>
    <row r="188" spans="1:25" x14ac:dyDescent="0.25">
      <c r="A188" s="4" t="s">
        <v>226</v>
      </c>
      <c r="B188" s="146" t="s">
        <v>227</v>
      </c>
      <c r="C188" s="146"/>
      <c r="D188" s="146"/>
      <c r="E188" s="146"/>
      <c r="F188" s="146"/>
      <c r="G188" s="146"/>
      <c r="H188" s="146"/>
      <c r="I188" s="146"/>
      <c r="J188" s="146"/>
      <c r="K188" s="146"/>
      <c r="L188" s="146"/>
      <c r="M188" s="146"/>
      <c r="N188" s="146"/>
      <c r="O188" s="146"/>
      <c r="P188" s="146"/>
      <c r="Q188" s="146"/>
      <c r="R188" s="41"/>
    </row>
    <row r="189" spans="1:25" x14ac:dyDescent="0.25">
      <c r="A189" s="4" t="s">
        <v>228</v>
      </c>
      <c r="B189" s="146" t="s">
        <v>18</v>
      </c>
      <c r="C189" s="146"/>
      <c r="D189" s="146" t="s">
        <v>19</v>
      </c>
      <c r="E189" s="146"/>
      <c r="F189" s="146"/>
      <c r="G189" s="146"/>
      <c r="H189" s="146"/>
      <c r="I189" s="146"/>
      <c r="J189" s="146"/>
      <c r="K189" s="146"/>
      <c r="L189" s="146"/>
      <c r="M189" s="146"/>
      <c r="N189" s="146"/>
      <c r="O189" s="146"/>
      <c r="P189" s="146"/>
      <c r="Q189" s="146"/>
      <c r="R189" s="41"/>
    </row>
    <row r="190" spans="1:25" ht="37.5" x14ac:dyDescent="0.25">
      <c r="A190" s="12" t="s">
        <v>229</v>
      </c>
      <c r="B190" s="33" t="s">
        <v>230</v>
      </c>
      <c r="C190" s="34"/>
      <c r="D190" s="138" t="s">
        <v>30</v>
      </c>
      <c r="E190" s="138"/>
      <c r="F190" s="143">
        <v>1200</v>
      </c>
      <c r="G190" s="143"/>
      <c r="H190" s="143" t="s">
        <v>23</v>
      </c>
      <c r="I190" s="143"/>
      <c r="J190" s="7" t="s">
        <v>23</v>
      </c>
      <c r="K190" s="7">
        <v>1200</v>
      </c>
      <c r="L190" s="7" t="s">
        <v>23</v>
      </c>
      <c r="M190" s="7" t="s">
        <v>23</v>
      </c>
      <c r="N190" s="138"/>
      <c r="O190" s="138"/>
      <c r="P190" s="12" t="s">
        <v>231</v>
      </c>
      <c r="Q190" s="9">
        <v>59</v>
      </c>
      <c r="R190" s="41"/>
    </row>
    <row r="191" spans="1:25" ht="7.5" customHeight="1" x14ac:dyDescent="0.25">
      <c r="A191" s="12" t="s">
        <v>232</v>
      </c>
      <c r="B191" s="33" t="s">
        <v>233</v>
      </c>
      <c r="C191" s="34"/>
      <c r="D191" s="138" t="s">
        <v>30</v>
      </c>
      <c r="E191" s="138"/>
      <c r="F191" s="143">
        <v>122.1</v>
      </c>
      <c r="G191" s="143"/>
      <c r="H191" s="143" t="s">
        <v>23</v>
      </c>
      <c r="I191" s="143"/>
      <c r="J191" s="7" t="s">
        <v>23</v>
      </c>
      <c r="K191" s="7">
        <v>122.1</v>
      </c>
      <c r="L191" s="7" t="s">
        <v>23</v>
      </c>
      <c r="M191" s="7" t="s">
        <v>23</v>
      </c>
      <c r="N191" s="138"/>
      <c r="O191" s="138"/>
      <c r="P191" s="12" t="s">
        <v>231</v>
      </c>
      <c r="Q191" s="9">
        <v>6</v>
      </c>
      <c r="R191" s="41"/>
    </row>
    <row r="192" spans="1:25" ht="7.5" customHeight="1" x14ac:dyDescent="0.25">
      <c r="A192" s="12" t="s">
        <v>234</v>
      </c>
      <c r="B192" s="33" t="s">
        <v>235</v>
      </c>
      <c r="C192" s="34"/>
      <c r="D192" s="138" t="s">
        <v>30</v>
      </c>
      <c r="E192" s="138"/>
      <c r="F192" s="143">
        <v>101.7</v>
      </c>
      <c r="G192" s="143"/>
      <c r="H192" s="143" t="s">
        <v>23</v>
      </c>
      <c r="I192" s="143"/>
      <c r="J192" s="7" t="s">
        <v>23</v>
      </c>
      <c r="K192" s="7">
        <v>101.7</v>
      </c>
      <c r="L192" s="7" t="s">
        <v>23</v>
      </c>
      <c r="M192" s="7" t="s">
        <v>23</v>
      </c>
      <c r="N192" s="138"/>
      <c r="O192" s="138"/>
      <c r="P192" s="12" t="s">
        <v>231</v>
      </c>
      <c r="Q192" s="9">
        <v>5</v>
      </c>
      <c r="R192" s="41"/>
    </row>
    <row r="193" spans="1:25" ht="7.5" customHeight="1" x14ac:dyDescent="0.25">
      <c r="A193" s="12" t="s">
        <v>236</v>
      </c>
      <c r="B193" s="33" t="s">
        <v>237</v>
      </c>
      <c r="C193" s="34"/>
      <c r="D193" s="138" t="s">
        <v>30</v>
      </c>
      <c r="E193" s="138"/>
      <c r="F193" s="143">
        <v>223.8</v>
      </c>
      <c r="G193" s="143"/>
      <c r="H193" s="143" t="s">
        <v>23</v>
      </c>
      <c r="I193" s="143"/>
      <c r="J193" s="7" t="s">
        <v>23</v>
      </c>
      <c r="K193" s="7">
        <v>223.8</v>
      </c>
      <c r="L193" s="7" t="s">
        <v>23</v>
      </c>
      <c r="M193" s="7" t="s">
        <v>23</v>
      </c>
      <c r="N193" s="138"/>
      <c r="O193" s="138"/>
      <c r="P193" s="12" t="s">
        <v>231</v>
      </c>
      <c r="Q193" s="9">
        <v>11</v>
      </c>
      <c r="R193" s="41"/>
    </row>
    <row r="194" spans="1:25" ht="7.5" customHeight="1" x14ac:dyDescent="0.25">
      <c r="A194" s="12" t="s">
        <v>239</v>
      </c>
      <c r="B194" s="33" t="s">
        <v>240</v>
      </c>
      <c r="C194" s="34"/>
      <c r="D194" s="138" t="s">
        <v>30</v>
      </c>
      <c r="E194" s="138"/>
      <c r="F194" s="143">
        <v>264.5</v>
      </c>
      <c r="G194" s="143"/>
      <c r="H194" s="143" t="s">
        <v>23</v>
      </c>
      <c r="I194" s="143"/>
      <c r="J194" s="7" t="s">
        <v>23</v>
      </c>
      <c r="K194" s="7">
        <v>264.5</v>
      </c>
      <c r="L194" s="7" t="s">
        <v>23</v>
      </c>
      <c r="M194" s="7" t="s">
        <v>23</v>
      </c>
      <c r="N194" s="138"/>
      <c r="O194" s="138"/>
      <c r="P194" s="12" t="s">
        <v>231</v>
      </c>
      <c r="Q194" s="9">
        <v>13</v>
      </c>
      <c r="R194" s="41"/>
    </row>
    <row r="195" spans="1:25" ht="7.5" customHeight="1" x14ac:dyDescent="0.25">
      <c r="A195" s="12" t="s">
        <v>241</v>
      </c>
      <c r="B195" s="33" t="s">
        <v>242</v>
      </c>
      <c r="C195" s="34"/>
      <c r="D195" s="138" t="s">
        <v>30</v>
      </c>
      <c r="E195" s="138"/>
      <c r="F195" s="143">
        <v>61.1</v>
      </c>
      <c r="G195" s="143"/>
      <c r="H195" s="143" t="s">
        <v>23</v>
      </c>
      <c r="I195" s="143"/>
      <c r="J195" s="7" t="s">
        <v>23</v>
      </c>
      <c r="K195" s="7">
        <v>61.1</v>
      </c>
      <c r="L195" s="7" t="s">
        <v>23</v>
      </c>
      <c r="M195" s="7" t="s">
        <v>23</v>
      </c>
      <c r="N195" s="138"/>
      <c r="O195" s="138"/>
      <c r="P195" s="12" t="s">
        <v>231</v>
      </c>
      <c r="Q195" s="9">
        <v>3</v>
      </c>
      <c r="R195" s="41"/>
    </row>
    <row r="196" spans="1:25" ht="7.5" customHeight="1" x14ac:dyDescent="0.25">
      <c r="A196" s="12" t="s">
        <v>243</v>
      </c>
      <c r="B196" s="33" t="s">
        <v>244</v>
      </c>
      <c r="C196" s="34"/>
      <c r="D196" s="138" t="s">
        <v>30</v>
      </c>
      <c r="E196" s="138"/>
      <c r="F196" s="143">
        <v>183.1</v>
      </c>
      <c r="G196" s="143"/>
      <c r="H196" s="143" t="s">
        <v>23</v>
      </c>
      <c r="I196" s="143"/>
      <c r="J196" s="7" t="s">
        <v>23</v>
      </c>
      <c r="K196" s="7">
        <v>183.1</v>
      </c>
      <c r="L196" s="7" t="s">
        <v>23</v>
      </c>
      <c r="M196" s="7" t="s">
        <v>23</v>
      </c>
      <c r="N196" s="138"/>
      <c r="O196" s="138"/>
      <c r="P196" s="12" t="s">
        <v>231</v>
      </c>
      <c r="Q196" s="9">
        <v>9</v>
      </c>
      <c r="R196" s="41"/>
    </row>
    <row r="197" spans="1:25" ht="7.5" customHeight="1" x14ac:dyDescent="0.25">
      <c r="A197" s="12" t="s">
        <v>245</v>
      </c>
      <c r="B197" s="33" t="s">
        <v>246</v>
      </c>
      <c r="C197" s="34"/>
      <c r="D197" s="138" t="s">
        <v>30</v>
      </c>
      <c r="E197" s="138"/>
      <c r="F197" s="143">
        <v>61.1</v>
      </c>
      <c r="G197" s="143"/>
      <c r="H197" s="143" t="s">
        <v>23</v>
      </c>
      <c r="I197" s="143"/>
      <c r="J197" s="7" t="s">
        <v>23</v>
      </c>
      <c r="K197" s="7">
        <v>61.1</v>
      </c>
      <c r="L197" s="7" t="s">
        <v>23</v>
      </c>
      <c r="M197" s="7" t="s">
        <v>23</v>
      </c>
      <c r="N197" s="138"/>
      <c r="O197" s="138"/>
      <c r="P197" s="12" t="s">
        <v>231</v>
      </c>
      <c r="Q197" s="9">
        <v>3</v>
      </c>
      <c r="R197" s="41"/>
    </row>
    <row r="198" spans="1:25" ht="7.5" customHeight="1" x14ac:dyDescent="0.25">
      <c r="A198" s="12" t="s">
        <v>247</v>
      </c>
      <c r="B198" s="33" t="s">
        <v>248</v>
      </c>
      <c r="C198" s="34"/>
      <c r="D198" s="138" t="s">
        <v>30</v>
      </c>
      <c r="E198" s="138"/>
      <c r="F198" s="143">
        <v>101.7</v>
      </c>
      <c r="G198" s="143"/>
      <c r="H198" s="143" t="s">
        <v>23</v>
      </c>
      <c r="I198" s="143"/>
      <c r="J198" s="7" t="s">
        <v>23</v>
      </c>
      <c r="K198" s="7">
        <v>101.7</v>
      </c>
      <c r="L198" s="7" t="s">
        <v>23</v>
      </c>
      <c r="M198" s="7" t="s">
        <v>23</v>
      </c>
      <c r="N198" s="138"/>
      <c r="O198" s="138"/>
      <c r="P198" s="12" t="s">
        <v>231</v>
      </c>
      <c r="Q198" s="9">
        <v>5</v>
      </c>
      <c r="R198" s="41"/>
    </row>
    <row r="199" spans="1:25" ht="7.5" customHeight="1" x14ac:dyDescent="0.25">
      <c r="A199" s="12" t="s">
        <v>249</v>
      </c>
      <c r="B199" s="33" t="s">
        <v>250</v>
      </c>
      <c r="C199" s="45"/>
      <c r="D199" s="138" t="s">
        <v>22</v>
      </c>
      <c r="E199" s="138"/>
      <c r="F199" s="143">
        <v>40.200000000000003</v>
      </c>
      <c r="G199" s="143"/>
      <c r="H199" s="143" t="s">
        <v>23</v>
      </c>
      <c r="I199" s="143"/>
      <c r="J199" s="7" t="s">
        <v>23</v>
      </c>
      <c r="K199" s="7">
        <v>40.200000000000003</v>
      </c>
      <c r="L199" s="7" t="s">
        <v>23</v>
      </c>
      <c r="M199" s="7" t="s">
        <v>23</v>
      </c>
      <c r="N199" s="138" t="s">
        <v>24</v>
      </c>
      <c r="O199" s="138"/>
      <c r="P199" s="12" t="s">
        <v>231</v>
      </c>
      <c r="Q199" s="9">
        <v>2</v>
      </c>
      <c r="R199" s="41"/>
    </row>
    <row r="200" spans="1:25" ht="7.5" customHeight="1" x14ac:dyDescent="0.25">
      <c r="A200" s="12" t="s">
        <v>251</v>
      </c>
      <c r="B200" s="33" t="s">
        <v>252</v>
      </c>
      <c r="C200" s="34"/>
      <c r="D200" s="138" t="s">
        <v>30</v>
      </c>
      <c r="E200" s="138"/>
      <c r="F200" s="143">
        <v>40.700000000000003</v>
      </c>
      <c r="G200" s="143"/>
      <c r="H200" s="143" t="s">
        <v>23</v>
      </c>
      <c r="I200" s="143"/>
      <c r="J200" s="7" t="s">
        <v>23</v>
      </c>
      <c r="K200" s="7">
        <v>40.700000000000003</v>
      </c>
      <c r="L200" s="7" t="s">
        <v>23</v>
      </c>
      <c r="M200" s="7" t="s">
        <v>23</v>
      </c>
      <c r="N200" s="138"/>
      <c r="O200" s="138"/>
      <c r="P200" s="12" t="s">
        <v>231</v>
      </c>
      <c r="Q200" s="9">
        <v>2</v>
      </c>
      <c r="R200" s="41"/>
    </row>
    <row r="201" spans="1:25" x14ac:dyDescent="0.25">
      <c r="A201" s="4" t="s">
        <v>253</v>
      </c>
      <c r="B201" s="146" t="s">
        <v>254</v>
      </c>
      <c r="C201" s="146"/>
      <c r="D201" s="146"/>
      <c r="E201" s="146"/>
      <c r="F201" s="146"/>
      <c r="G201" s="146"/>
      <c r="H201" s="146"/>
      <c r="I201" s="146"/>
      <c r="J201" s="146"/>
      <c r="K201" s="146"/>
      <c r="L201" s="146"/>
      <c r="M201" s="146"/>
      <c r="N201" s="146"/>
      <c r="O201" s="146"/>
      <c r="P201" s="146"/>
      <c r="Q201" s="146"/>
      <c r="R201" s="41"/>
    </row>
    <row r="202" spans="1:25" x14ac:dyDescent="0.25">
      <c r="A202" s="4" t="s">
        <v>255</v>
      </c>
      <c r="B202" s="146" t="s">
        <v>18</v>
      </c>
      <c r="C202" s="146"/>
      <c r="D202" s="146" t="s">
        <v>19</v>
      </c>
      <c r="E202" s="146"/>
      <c r="F202" s="146"/>
      <c r="G202" s="146"/>
      <c r="H202" s="146"/>
      <c r="I202" s="146"/>
      <c r="J202" s="146"/>
      <c r="K202" s="146"/>
      <c r="L202" s="146"/>
      <c r="M202" s="146"/>
      <c r="N202" s="146"/>
      <c r="O202" s="146"/>
      <c r="P202" s="146"/>
      <c r="Q202" s="146"/>
      <c r="R202" s="41"/>
    </row>
    <row r="203" spans="1:25" ht="38.25" customHeight="1" x14ac:dyDescent="0.25">
      <c r="A203" s="12" t="s">
        <v>256</v>
      </c>
      <c r="B203" s="33" t="s">
        <v>776</v>
      </c>
      <c r="C203" s="34"/>
      <c r="D203" s="138" t="s">
        <v>30</v>
      </c>
      <c r="E203" s="138"/>
      <c r="F203" s="143">
        <v>2074.6</v>
      </c>
      <c r="G203" s="143"/>
      <c r="H203" s="143" t="s">
        <v>23</v>
      </c>
      <c r="I203" s="143"/>
      <c r="J203" s="143" t="s">
        <v>23</v>
      </c>
      <c r="K203" s="143">
        <v>2074.6</v>
      </c>
      <c r="L203" s="143" t="s">
        <v>23</v>
      </c>
      <c r="M203" s="143" t="s">
        <v>23</v>
      </c>
      <c r="N203" s="138"/>
      <c r="O203" s="138"/>
      <c r="P203" s="5" t="s">
        <v>257</v>
      </c>
      <c r="Q203" s="9">
        <v>6</v>
      </c>
      <c r="R203" s="41"/>
    </row>
    <row r="204" spans="1:25" ht="90" x14ac:dyDescent="0.25">
      <c r="A204" s="13"/>
      <c r="B204" s="46"/>
      <c r="C204" s="34"/>
      <c r="D204" s="138"/>
      <c r="E204" s="138"/>
      <c r="F204" s="143"/>
      <c r="G204" s="143"/>
      <c r="H204" s="143"/>
      <c r="I204" s="143"/>
      <c r="J204" s="143"/>
      <c r="K204" s="143"/>
      <c r="L204" s="143"/>
      <c r="M204" s="143"/>
      <c r="N204" s="138"/>
      <c r="O204" s="138"/>
      <c r="P204" s="5" t="s">
        <v>258</v>
      </c>
      <c r="Q204" s="9">
        <v>9</v>
      </c>
      <c r="R204" s="41"/>
    </row>
    <row r="205" spans="1:25" s="71" customFormat="1" ht="8.25" customHeight="1" x14ac:dyDescent="0.25">
      <c r="A205" s="62" t="s">
        <v>259</v>
      </c>
      <c r="B205" s="64" t="s">
        <v>260</v>
      </c>
      <c r="C205" s="72"/>
      <c r="D205" s="147" t="s">
        <v>22</v>
      </c>
      <c r="E205" s="147"/>
      <c r="F205" s="148">
        <v>332.3</v>
      </c>
      <c r="G205" s="148"/>
      <c r="H205" s="148" t="s">
        <v>23</v>
      </c>
      <c r="I205" s="148"/>
      <c r="J205" s="66" t="s">
        <v>23</v>
      </c>
      <c r="K205" s="66">
        <v>332.3</v>
      </c>
      <c r="L205" s="66" t="s">
        <v>23</v>
      </c>
      <c r="M205" s="66" t="s">
        <v>23</v>
      </c>
      <c r="N205" s="147" t="s">
        <v>24</v>
      </c>
      <c r="O205" s="147"/>
      <c r="P205" s="62" t="s">
        <v>257</v>
      </c>
      <c r="Q205" s="74">
        <v>1</v>
      </c>
      <c r="R205" s="69"/>
      <c r="S205" s="70"/>
      <c r="T205" s="70"/>
      <c r="U205" s="70"/>
      <c r="V205" s="70"/>
      <c r="W205" s="70"/>
      <c r="X205" s="70"/>
      <c r="Y205" s="70"/>
    </row>
    <row r="206" spans="1:25" s="71" customFormat="1" ht="8.25" customHeight="1" x14ac:dyDescent="0.25">
      <c r="A206" s="62" t="s">
        <v>261</v>
      </c>
      <c r="B206" s="64" t="s">
        <v>262</v>
      </c>
      <c r="C206" s="72"/>
      <c r="D206" s="147" t="s">
        <v>22</v>
      </c>
      <c r="E206" s="147"/>
      <c r="F206" s="148">
        <v>45.7</v>
      </c>
      <c r="G206" s="148"/>
      <c r="H206" s="148" t="s">
        <v>23</v>
      </c>
      <c r="I206" s="148"/>
      <c r="J206" s="66" t="s">
        <v>23</v>
      </c>
      <c r="K206" s="66">
        <v>45.7</v>
      </c>
      <c r="L206" s="66" t="s">
        <v>23</v>
      </c>
      <c r="M206" s="66" t="s">
        <v>23</v>
      </c>
      <c r="N206" s="147" t="s">
        <v>24</v>
      </c>
      <c r="O206" s="147"/>
      <c r="P206" s="75" t="s">
        <v>258</v>
      </c>
      <c r="Q206" s="74">
        <v>1</v>
      </c>
      <c r="R206" s="69"/>
      <c r="S206" s="70"/>
      <c r="T206" s="70"/>
      <c r="U206" s="70"/>
      <c r="V206" s="70"/>
      <c r="W206" s="70"/>
      <c r="X206" s="70"/>
      <c r="Y206" s="70"/>
    </row>
    <row r="207" spans="1:25" s="71" customFormat="1" ht="8.25" customHeight="1" x14ac:dyDescent="0.25">
      <c r="A207" s="62" t="s">
        <v>263</v>
      </c>
      <c r="B207" s="64" t="s">
        <v>264</v>
      </c>
      <c r="C207" s="72"/>
      <c r="D207" s="147" t="s">
        <v>22</v>
      </c>
      <c r="E207" s="147"/>
      <c r="F207" s="147">
        <v>247.1</v>
      </c>
      <c r="G207" s="147"/>
      <c r="H207" s="147" t="s">
        <v>23</v>
      </c>
      <c r="I207" s="147"/>
      <c r="J207" s="73" t="s">
        <v>23</v>
      </c>
      <c r="K207" s="73">
        <v>247.1</v>
      </c>
      <c r="L207" s="66" t="s">
        <v>23</v>
      </c>
      <c r="M207" s="66" t="s">
        <v>23</v>
      </c>
      <c r="N207" s="147" t="s">
        <v>24</v>
      </c>
      <c r="O207" s="147"/>
      <c r="P207" s="62" t="s">
        <v>257</v>
      </c>
      <c r="Q207" s="74">
        <v>1</v>
      </c>
      <c r="R207" s="69"/>
      <c r="S207" s="70"/>
      <c r="T207" s="70"/>
      <c r="U207" s="70"/>
      <c r="V207" s="70"/>
      <c r="W207" s="70"/>
      <c r="X207" s="70"/>
      <c r="Y207" s="70"/>
    </row>
    <row r="208" spans="1:25" s="71" customFormat="1" ht="8.25" customHeight="1" x14ac:dyDescent="0.25">
      <c r="A208" s="62" t="s">
        <v>265</v>
      </c>
      <c r="B208" s="64" t="s">
        <v>266</v>
      </c>
      <c r="C208" s="72"/>
      <c r="D208" s="147" t="s">
        <v>22</v>
      </c>
      <c r="E208" s="147"/>
      <c r="F208" s="148">
        <v>25</v>
      </c>
      <c r="G208" s="148"/>
      <c r="H208" s="148" t="s">
        <v>23</v>
      </c>
      <c r="I208" s="148"/>
      <c r="J208" s="66" t="s">
        <v>23</v>
      </c>
      <c r="K208" s="66">
        <v>25</v>
      </c>
      <c r="L208" s="66" t="s">
        <v>23</v>
      </c>
      <c r="M208" s="66" t="s">
        <v>23</v>
      </c>
      <c r="N208" s="147" t="s">
        <v>24</v>
      </c>
      <c r="O208" s="147"/>
      <c r="P208" s="75" t="s">
        <v>258</v>
      </c>
      <c r="Q208" s="74">
        <v>1</v>
      </c>
      <c r="R208" s="69"/>
      <c r="S208" s="70"/>
      <c r="T208" s="70"/>
      <c r="U208" s="70"/>
      <c r="V208" s="70"/>
      <c r="W208" s="70"/>
      <c r="X208" s="70"/>
      <c r="Y208" s="70"/>
    </row>
    <row r="209" spans="1:25" s="71" customFormat="1" ht="8.25" customHeight="1" x14ac:dyDescent="0.25">
      <c r="A209" s="62" t="s">
        <v>267</v>
      </c>
      <c r="B209" s="64" t="s">
        <v>268</v>
      </c>
      <c r="C209" s="72"/>
      <c r="D209" s="147" t="s">
        <v>22</v>
      </c>
      <c r="E209" s="147"/>
      <c r="F209" s="148">
        <v>88.9</v>
      </c>
      <c r="G209" s="148"/>
      <c r="H209" s="148" t="s">
        <v>23</v>
      </c>
      <c r="I209" s="148"/>
      <c r="J209" s="66" t="s">
        <v>23</v>
      </c>
      <c r="K209" s="66">
        <v>88.9</v>
      </c>
      <c r="L209" s="66" t="s">
        <v>23</v>
      </c>
      <c r="M209" s="66" t="s">
        <v>23</v>
      </c>
      <c r="N209" s="147" t="s">
        <v>24</v>
      </c>
      <c r="O209" s="147"/>
      <c r="P209" s="62" t="s">
        <v>257</v>
      </c>
      <c r="Q209" s="74">
        <v>1</v>
      </c>
      <c r="R209" s="69"/>
      <c r="S209" s="70"/>
      <c r="T209" s="70"/>
      <c r="U209" s="70"/>
      <c r="V209" s="70"/>
      <c r="W209" s="70"/>
      <c r="X209" s="70"/>
      <c r="Y209" s="70"/>
    </row>
    <row r="210" spans="1:25" s="71" customFormat="1" ht="8.25" customHeight="1" x14ac:dyDescent="0.25">
      <c r="A210" s="62" t="s">
        <v>269</v>
      </c>
      <c r="B210" s="64" t="s">
        <v>270</v>
      </c>
      <c r="C210" s="72"/>
      <c r="D210" s="147" t="s">
        <v>22</v>
      </c>
      <c r="E210" s="147"/>
      <c r="F210" s="147">
        <v>2</v>
      </c>
      <c r="G210" s="147"/>
      <c r="H210" s="147" t="s">
        <v>23</v>
      </c>
      <c r="I210" s="147"/>
      <c r="J210" s="73" t="s">
        <v>23</v>
      </c>
      <c r="K210" s="73">
        <v>2</v>
      </c>
      <c r="L210" s="66" t="s">
        <v>23</v>
      </c>
      <c r="M210" s="66" t="s">
        <v>23</v>
      </c>
      <c r="N210" s="147" t="s">
        <v>24</v>
      </c>
      <c r="O210" s="147"/>
      <c r="P210" s="62" t="s">
        <v>258</v>
      </c>
      <c r="Q210" s="74">
        <v>1</v>
      </c>
      <c r="R210" s="69"/>
      <c r="S210" s="70"/>
      <c r="T210" s="70"/>
      <c r="U210" s="70"/>
      <c r="V210" s="70"/>
      <c r="W210" s="70"/>
      <c r="X210" s="70"/>
      <c r="Y210" s="70"/>
    </row>
    <row r="211" spans="1:25" s="71" customFormat="1" ht="8.25" customHeight="1" x14ac:dyDescent="0.25">
      <c r="A211" s="62" t="s">
        <v>271</v>
      </c>
      <c r="B211" s="64" t="s">
        <v>272</v>
      </c>
      <c r="C211" s="72"/>
      <c r="D211" s="147" t="s">
        <v>22</v>
      </c>
      <c r="E211" s="147"/>
      <c r="F211" s="147">
        <v>51.6</v>
      </c>
      <c r="G211" s="147"/>
      <c r="H211" s="147" t="s">
        <v>23</v>
      </c>
      <c r="I211" s="147"/>
      <c r="J211" s="73" t="s">
        <v>23</v>
      </c>
      <c r="K211" s="73">
        <v>51.6</v>
      </c>
      <c r="L211" s="66" t="s">
        <v>23</v>
      </c>
      <c r="M211" s="66" t="s">
        <v>23</v>
      </c>
      <c r="N211" s="147" t="s">
        <v>24</v>
      </c>
      <c r="O211" s="147"/>
      <c r="P211" s="62" t="s">
        <v>258</v>
      </c>
      <c r="Q211" s="74">
        <v>1</v>
      </c>
      <c r="R211" s="69"/>
      <c r="S211" s="70"/>
      <c r="T211" s="70"/>
      <c r="U211" s="70"/>
      <c r="V211" s="70"/>
      <c r="W211" s="70"/>
      <c r="X211" s="70"/>
      <c r="Y211" s="70"/>
    </row>
    <row r="212" spans="1:25" s="71" customFormat="1" ht="8.25" customHeight="1" x14ac:dyDescent="0.25">
      <c r="A212" s="62" t="s">
        <v>273</v>
      </c>
      <c r="B212" s="64" t="s">
        <v>274</v>
      </c>
      <c r="C212" s="72"/>
      <c r="D212" s="147" t="s">
        <v>22</v>
      </c>
      <c r="E212" s="147"/>
      <c r="F212" s="147">
        <v>457.5</v>
      </c>
      <c r="G212" s="147"/>
      <c r="H212" s="147" t="s">
        <v>23</v>
      </c>
      <c r="I212" s="147"/>
      <c r="J212" s="73" t="s">
        <v>23</v>
      </c>
      <c r="K212" s="73">
        <v>457.5</v>
      </c>
      <c r="L212" s="66" t="s">
        <v>23</v>
      </c>
      <c r="M212" s="66" t="s">
        <v>23</v>
      </c>
      <c r="N212" s="147" t="s">
        <v>24</v>
      </c>
      <c r="O212" s="147"/>
      <c r="P212" s="62" t="s">
        <v>257</v>
      </c>
      <c r="Q212" s="74">
        <v>1</v>
      </c>
      <c r="R212" s="69"/>
      <c r="S212" s="70"/>
      <c r="T212" s="70"/>
      <c r="U212" s="70"/>
      <c r="V212" s="70"/>
      <c r="W212" s="70"/>
      <c r="X212" s="70"/>
      <c r="Y212" s="70"/>
    </row>
    <row r="213" spans="1:25" s="71" customFormat="1" ht="8.25" customHeight="1" x14ac:dyDescent="0.25">
      <c r="A213" s="62" t="s">
        <v>275</v>
      </c>
      <c r="B213" s="64" t="s">
        <v>276</v>
      </c>
      <c r="C213" s="72"/>
      <c r="D213" s="147" t="s">
        <v>22</v>
      </c>
      <c r="E213" s="147"/>
      <c r="F213" s="147">
        <v>3</v>
      </c>
      <c r="G213" s="147"/>
      <c r="H213" s="147" t="s">
        <v>23</v>
      </c>
      <c r="I213" s="147"/>
      <c r="J213" s="73" t="s">
        <v>23</v>
      </c>
      <c r="K213" s="73">
        <v>3</v>
      </c>
      <c r="L213" s="66" t="s">
        <v>23</v>
      </c>
      <c r="M213" s="66" t="s">
        <v>23</v>
      </c>
      <c r="N213" s="147" t="s">
        <v>24</v>
      </c>
      <c r="O213" s="147"/>
      <c r="P213" s="62" t="s">
        <v>258</v>
      </c>
      <c r="Q213" s="74">
        <v>1</v>
      </c>
      <c r="R213" s="69"/>
      <c r="S213" s="70"/>
      <c r="T213" s="70"/>
      <c r="U213" s="70"/>
      <c r="V213" s="70"/>
      <c r="W213" s="70"/>
      <c r="X213" s="70"/>
      <c r="Y213" s="70"/>
    </row>
    <row r="214" spans="1:25" s="71" customFormat="1" ht="8.25" customHeight="1" x14ac:dyDescent="0.25">
      <c r="A214" s="62" t="s">
        <v>277</v>
      </c>
      <c r="B214" s="64" t="s">
        <v>278</v>
      </c>
      <c r="C214" s="72"/>
      <c r="D214" s="147" t="s">
        <v>22</v>
      </c>
      <c r="E214" s="147"/>
      <c r="F214" s="147">
        <v>494.3</v>
      </c>
      <c r="G214" s="147"/>
      <c r="H214" s="147" t="s">
        <v>23</v>
      </c>
      <c r="I214" s="147"/>
      <c r="J214" s="73" t="s">
        <v>23</v>
      </c>
      <c r="K214" s="73">
        <v>494.3</v>
      </c>
      <c r="L214" s="66" t="s">
        <v>23</v>
      </c>
      <c r="M214" s="66" t="s">
        <v>23</v>
      </c>
      <c r="N214" s="147" t="s">
        <v>24</v>
      </c>
      <c r="O214" s="147"/>
      <c r="P214" s="62" t="s">
        <v>257</v>
      </c>
      <c r="Q214" s="74">
        <v>1</v>
      </c>
      <c r="R214" s="69"/>
      <c r="S214" s="70"/>
      <c r="T214" s="70"/>
      <c r="U214" s="70"/>
      <c r="V214" s="70"/>
      <c r="W214" s="70"/>
      <c r="X214" s="70"/>
      <c r="Y214" s="70"/>
    </row>
    <row r="215" spans="1:25" s="71" customFormat="1" ht="8.25" customHeight="1" x14ac:dyDescent="0.25">
      <c r="A215" s="62" t="s">
        <v>279</v>
      </c>
      <c r="B215" s="64" t="s">
        <v>280</v>
      </c>
      <c r="C215" s="72"/>
      <c r="D215" s="147" t="s">
        <v>22</v>
      </c>
      <c r="E215" s="147"/>
      <c r="F215" s="147">
        <v>45.4</v>
      </c>
      <c r="G215" s="147"/>
      <c r="H215" s="147" t="s">
        <v>23</v>
      </c>
      <c r="I215" s="147"/>
      <c r="J215" s="73" t="s">
        <v>23</v>
      </c>
      <c r="K215" s="73">
        <v>45.4</v>
      </c>
      <c r="L215" s="66" t="s">
        <v>23</v>
      </c>
      <c r="M215" s="66" t="s">
        <v>23</v>
      </c>
      <c r="N215" s="147" t="s">
        <v>24</v>
      </c>
      <c r="O215" s="147"/>
      <c r="P215" s="62" t="s">
        <v>258</v>
      </c>
      <c r="Q215" s="74">
        <v>1</v>
      </c>
      <c r="R215" s="69"/>
      <c r="S215" s="70"/>
      <c r="T215" s="70"/>
      <c r="U215" s="70"/>
      <c r="V215" s="70"/>
      <c r="W215" s="70"/>
      <c r="X215" s="70"/>
      <c r="Y215" s="70"/>
    </row>
    <row r="216" spans="1:25" s="71" customFormat="1" ht="8.25" customHeight="1" x14ac:dyDescent="0.25">
      <c r="A216" s="62" t="s">
        <v>281</v>
      </c>
      <c r="B216" s="64" t="s">
        <v>282</v>
      </c>
      <c r="C216" s="72"/>
      <c r="D216" s="147" t="s">
        <v>22</v>
      </c>
      <c r="E216" s="147"/>
      <c r="F216" s="148">
        <v>239.4</v>
      </c>
      <c r="G216" s="148"/>
      <c r="H216" s="148" t="s">
        <v>23</v>
      </c>
      <c r="I216" s="148"/>
      <c r="J216" s="66" t="s">
        <v>23</v>
      </c>
      <c r="K216" s="66">
        <v>239.4</v>
      </c>
      <c r="L216" s="66" t="s">
        <v>23</v>
      </c>
      <c r="M216" s="66" t="s">
        <v>23</v>
      </c>
      <c r="N216" s="147" t="s">
        <v>24</v>
      </c>
      <c r="O216" s="147"/>
      <c r="P216" s="62" t="s">
        <v>257</v>
      </c>
      <c r="Q216" s="74">
        <v>1</v>
      </c>
      <c r="R216" s="69"/>
      <c r="S216" s="70"/>
      <c r="T216" s="70"/>
      <c r="U216" s="70"/>
      <c r="V216" s="70"/>
      <c r="W216" s="70"/>
      <c r="X216" s="70"/>
      <c r="Y216" s="70"/>
    </row>
    <row r="217" spans="1:25" s="71" customFormat="1" ht="8.25" customHeight="1" x14ac:dyDescent="0.25">
      <c r="A217" s="62" t="s">
        <v>283</v>
      </c>
      <c r="B217" s="64" t="s">
        <v>284</v>
      </c>
      <c r="C217" s="72"/>
      <c r="D217" s="147" t="s">
        <v>22</v>
      </c>
      <c r="E217" s="147"/>
      <c r="F217" s="147">
        <v>18.5</v>
      </c>
      <c r="G217" s="147"/>
      <c r="H217" s="147" t="s">
        <v>23</v>
      </c>
      <c r="I217" s="147"/>
      <c r="J217" s="73" t="s">
        <v>23</v>
      </c>
      <c r="K217" s="73">
        <v>18.5</v>
      </c>
      <c r="L217" s="66" t="s">
        <v>23</v>
      </c>
      <c r="M217" s="66" t="s">
        <v>23</v>
      </c>
      <c r="N217" s="147" t="s">
        <v>24</v>
      </c>
      <c r="O217" s="147"/>
      <c r="P217" s="62" t="s">
        <v>258</v>
      </c>
      <c r="Q217" s="74">
        <v>1</v>
      </c>
      <c r="R217" s="69"/>
      <c r="S217" s="70"/>
      <c r="T217" s="70"/>
      <c r="U217" s="70"/>
      <c r="V217" s="70"/>
      <c r="W217" s="70"/>
      <c r="X217" s="70"/>
      <c r="Y217" s="70"/>
    </row>
    <row r="218" spans="1:25" s="71" customFormat="1" ht="8.25" customHeight="1" x14ac:dyDescent="0.25">
      <c r="A218" s="62" t="s">
        <v>285</v>
      </c>
      <c r="B218" s="64" t="s">
        <v>286</v>
      </c>
      <c r="C218" s="72"/>
      <c r="D218" s="147" t="s">
        <v>22</v>
      </c>
      <c r="E218" s="147"/>
      <c r="F218" s="148">
        <v>5.2</v>
      </c>
      <c r="G218" s="148"/>
      <c r="H218" s="148" t="s">
        <v>23</v>
      </c>
      <c r="I218" s="148"/>
      <c r="J218" s="66" t="s">
        <v>23</v>
      </c>
      <c r="K218" s="66">
        <v>5.2</v>
      </c>
      <c r="L218" s="66" t="s">
        <v>23</v>
      </c>
      <c r="M218" s="66" t="s">
        <v>23</v>
      </c>
      <c r="N218" s="147" t="s">
        <v>24</v>
      </c>
      <c r="O218" s="147"/>
      <c r="P218" s="62" t="s">
        <v>258</v>
      </c>
      <c r="Q218" s="74">
        <v>1</v>
      </c>
      <c r="R218" s="69"/>
      <c r="S218" s="70"/>
      <c r="T218" s="70"/>
      <c r="U218" s="70"/>
      <c r="V218" s="70"/>
      <c r="W218" s="70"/>
      <c r="X218" s="70"/>
      <c r="Y218" s="70"/>
    </row>
    <row r="219" spans="1:25" x14ac:dyDescent="0.25">
      <c r="A219" s="4" t="s">
        <v>287</v>
      </c>
      <c r="B219" s="146" t="s">
        <v>288</v>
      </c>
      <c r="C219" s="146"/>
      <c r="D219" s="146"/>
      <c r="E219" s="146"/>
      <c r="F219" s="146"/>
      <c r="G219" s="146"/>
      <c r="H219" s="146"/>
      <c r="I219" s="146"/>
      <c r="J219" s="146"/>
      <c r="K219" s="146"/>
      <c r="L219" s="146"/>
      <c r="M219" s="146"/>
      <c r="N219" s="146"/>
      <c r="O219" s="146"/>
      <c r="P219" s="146"/>
      <c r="Q219" s="146"/>
      <c r="R219" s="41"/>
    </row>
    <row r="220" spans="1:25" x14ac:dyDescent="0.25">
      <c r="A220" s="4" t="s">
        <v>289</v>
      </c>
      <c r="B220" s="146" t="s">
        <v>18</v>
      </c>
      <c r="C220" s="146"/>
      <c r="D220" s="146" t="s">
        <v>19</v>
      </c>
      <c r="E220" s="146"/>
      <c r="F220" s="146"/>
      <c r="G220" s="146"/>
      <c r="H220" s="146"/>
      <c r="I220" s="146"/>
      <c r="J220" s="146"/>
      <c r="K220" s="146"/>
      <c r="L220" s="146"/>
      <c r="M220" s="146"/>
      <c r="N220" s="146"/>
      <c r="O220" s="146"/>
      <c r="P220" s="146"/>
      <c r="Q220" s="146"/>
      <c r="R220" s="41"/>
    </row>
    <row r="221" spans="1:25" ht="75" x14ac:dyDescent="0.25">
      <c r="A221" s="12" t="s">
        <v>290</v>
      </c>
      <c r="B221" s="33" t="s">
        <v>777</v>
      </c>
      <c r="C221" s="34"/>
      <c r="D221" s="138" t="s">
        <v>30</v>
      </c>
      <c r="E221" s="138"/>
      <c r="F221" s="143">
        <v>883.4</v>
      </c>
      <c r="G221" s="143"/>
      <c r="H221" s="143" t="s">
        <v>23</v>
      </c>
      <c r="I221" s="143"/>
      <c r="J221" s="143" t="s">
        <v>23</v>
      </c>
      <c r="K221" s="143">
        <v>883.4</v>
      </c>
      <c r="L221" s="143" t="s">
        <v>23</v>
      </c>
      <c r="M221" s="143" t="s">
        <v>23</v>
      </c>
      <c r="N221" s="33"/>
      <c r="O221" s="45"/>
      <c r="P221" s="5" t="s">
        <v>291</v>
      </c>
      <c r="Q221" s="10">
        <v>6</v>
      </c>
      <c r="R221" s="41"/>
    </row>
    <row r="222" spans="1:25" ht="60" x14ac:dyDescent="0.25">
      <c r="A222" s="13"/>
      <c r="B222" s="46"/>
      <c r="C222" s="34"/>
      <c r="D222" s="138"/>
      <c r="E222" s="138"/>
      <c r="F222" s="143"/>
      <c r="G222" s="143"/>
      <c r="H222" s="143"/>
      <c r="I222" s="143"/>
      <c r="J222" s="143"/>
      <c r="K222" s="143"/>
      <c r="L222" s="143"/>
      <c r="M222" s="143"/>
      <c r="N222" s="46"/>
      <c r="O222" s="34"/>
      <c r="P222" s="5" t="s">
        <v>292</v>
      </c>
      <c r="Q222" s="10">
        <v>11</v>
      </c>
      <c r="R222" s="41"/>
    </row>
    <row r="223" spans="1:25" ht="75" x14ac:dyDescent="0.25">
      <c r="A223" s="13"/>
      <c r="B223" s="46"/>
      <c r="C223" s="34"/>
      <c r="D223" s="138"/>
      <c r="E223" s="138"/>
      <c r="F223" s="143"/>
      <c r="G223" s="143"/>
      <c r="H223" s="143"/>
      <c r="I223" s="143"/>
      <c r="J223" s="143"/>
      <c r="K223" s="143"/>
      <c r="L223" s="143"/>
      <c r="M223" s="143"/>
      <c r="N223" s="46"/>
      <c r="O223" s="34"/>
      <c r="P223" s="5" t="s">
        <v>293</v>
      </c>
      <c r="Q223" s="10">
        <v>9</v>
      </c>
      <c r="R223" s="41"/>
    </row>
    <row r="224" spans="1:25" ht="75" x14ac:dyDescent="0.25">
      <c r="A224" s="13"/>
      <c r="B224" s="46"/>
      <c r="C224" s="34"/>
      <c r="D224" s="138"/>
      <c r="E224" s="138"/>
      <c r="F224" s="143"/>
      <c r="G224" s="143"/>
      <c r="H224" s="143"/>
      <c r="I224" s="143"/>
      <c r="J224" s="143"/>
      <c r="K224" s="143"/>
      <c r="L224" s="143"/>
      <c r="M224" s="143"/>
      <c r="N224" s="46"/>
      <c r="O224" s="34"/>
      <c r="P224" s="5" t="s">
        <v>294</v>
      </c>
      <c r="Q224" s="10">
        <v>2</v>
      </c>
      <c r="R224" s="41"/>
    </row>
    <row r="225" spans="1:18" ht="6.75" customHeight="1" x14ac:dyDescent="0.25">
      <c r="A225" s="12" t="s">
        <v>295</v>
      </c>
      <c r="B225" s="33" t="s">
        <v>296</v>
      </c>
      <c r="C225" s="34"/>
      <c r="D225" s="138" t="s">
        <v>30</v>
      </c>
      <c r="E225" s="138"/>
      <c r="F225" s="143">
        <v>40</v>
      </c>
      <c r="G225" s="143"/>
      <c r="H225" s="143" t="s">
        <v>23</v>
      </c>
      <c r="I225" s="143"/>
      <c r="J225" s="7" t="s">
        <v>23</v>
      </c>
      <c r="K225" s="7">
        <v>40</v>
      </c>
      <c r="L225" s="7" t="s">
        <v>23</v>
      </c>
      <c r="M225" s="7" t="s">
        <v>23</v>
      </c>
      <c r="N225" s="138"/>
      <c r="O225" s="138"/>
      <c r="P225" s="5" t="s">
        <v>293</v>
      </c>
      <c r="Q225" s="10">
        <v>2</v>
      </c>
      <c r="R225" s="41"/>
    </row>
    <row r="226" spans="1:18" ht="6.75" customHeight="1" x14ac:dyDescent="0.25">
      <c r="A226" s="12" t="s">
        <v>297</v>
      </c>
      <c r="B226" s="33" t="s">
        <v>298</v>
      </c>
      <c r="C226" s="34"/>
      <c r="D226" s="138" t="s">
        <v>30</v>
      </c>
      <c r="E226" s="138"/>
      <c r="F226" s="138">
        <v>165</v>
      </c>
      <c r="G226" s="138"/>
      <c r="H226" s="138" t="s">
        <v>23</v>
      </c>
      <c r="I226" s="138"/>
      <c r="J226" s="143" t="s">
        <v>23</v>
      </c>
      <c r="K226" s="138">
        <v>165</v>
      </c>
      <c r="L226" s="143" t="s">
        <v>23</v>
      </c>
      <c r="M226" s="143" t="s">
        <v>23</v>
      </c>
      <c r="N226" s="138"/>
      <c r="O226" s="138"/>
      <c r="P226" s="5" t="s">
        <v>292</v>
      </c>
      <c r="Q226" s="10">
        <v>3</v>
      </c>
      <c r="R226" s="41"/>
    </row>
    <row r="227" spans="1:18" ht="6.75" customHeight="1" x14ac:dyDescent="0.25">
      <c r="A227" s="13"/>
      <c r="B227" s="46"/>
      <c r="C227" s="34"/>
      <c r="D227" s="138"/>
      <c r="E227" s="138"/>
      <c r="F227" s="138"/>
      <c r="G227" s="138"/>
      <c r="H227" s="138"/>
      <c r="I227" s="138"/>
      <c r="J227" s="143"/>
      <c r="K227" s="138"/>
      <c r="L227" s="143"/>
      <c r="M227" s="143"/>
      <c r="N227" s="138"/>
      <c r="O227" s="138"/>
      <c r="P227" s="5" t="s">
        <v>293</v>
      </c>
      <c r="Q227" s="10">
        <v>1</v>
      </c>
      <c r="R227" s="41"/>
    </row>
    <row r="228" spans="1:18" ht="6.75" customHeight="1" x14ac:dyDescent="0.25">
      <c r="A228" s="12" t="s">
        <v>299</v>
      </c>
      <c r="B228" s="33" t="s">
        <v>300</v>
      </c>
      <c r="C228" s="34"/>
      <c r="D228" s="138" t="s">
        <v>30</v>
      </c>
      <c r="E228" s="138"/>
      <c r="F228" s="143">
        <v>80</v>
      </c>
      <c r="G228" s="143"/>
      <c r="H228" s="143" t="s">
        <v>23</v>
      </c>
      <c r="I228" s="143"/>
      <c r="J228" s="7" t="s">
        <v>23</v>
      </c>
      <c r="K228" s="7">
        <v>80</v>
      </c>
      <c r="L228" s="7" t="s">
        <v>23</v>
      </c>
      <c r="M228" s="7" t="s">
        <v>23</v>
      </c>
      <c r="N228" s="138"/>
      <c r="O228" s="138"/>
      <c r="P228" s="5" t="s">
        <v>293</v>
      </c>
      <c r="Q228" s="10">
        <v>3</v>
      </c>
      <c r="R228" s="41"/>
    </row>
    <row r="229" spans="1:18" ht="6.75" customHeight="1" x14ac:dyDescent="0.25">
      <c r="A229" s="12" t="s">
        <v>301</v>
      </c>
      <c r="B229" s="33" t="s">
        <v>302</v>
      </c>
      <c r="C229" s="34"/>
      <c r="D229" s="138" t="s">
        <v>30</v>
      </c>
      <c r="E229" s="138"/>
      <c r="F229" s="143">
        <v>96</v>
      </c>
      <c r="G229" s="143"/>
      <c r="H229" s="143" t="s">
        <v>23</v>
      </c>
      <c r="I229" s="143"/>
      <c r="J229" s="143" t="s">
        <v>23</v>
      </c>
      <c r="K229" s="143">
        <v>96</v>
      </c>
      <c r="L229" s="143" t="s">
        <v>23</v>
      </c>
      <c r="M229" s="143" t="s">
        <v>23</v>
      </c>
      <c r="N229" s="138"/>
      <c r="O229" s="138"/>
      <c r="P229" s="5" t="s">
        <v>291</v>
      </c>
      <c r="Q229" s="10">
        <v>2</v>
      </c>
      <c r="R229" s="41"/>
    </row>
    <row r="230" spans="1:18" ht="6.75" customHeight="1" x14ac:dyDescent="0.25">
      <c r="A230" s="13"/>
      <c r="B230" s="46"/>
      <c r="C230" s="34"/>
      <c r="D230" s="138"/>
      <c r="E230" s="138"/>
      <c r="F230" s="143"/>
      <c r="G230" s="143"/>
      <c r="H230" s="143"/>
      <c r="I230" s="143"/>
      <c r="J230" s="143"/>
      <c r="K230" s="143"/>
      <c r="L230" s="143"/>
      <c r="M230" s="143"/>
      <c r="N230" s="138"/>
      <c r="O230" s="138"/>
      <c r="P230" s="5" t="s">
        <v>292</v>
      </c>
      <c r="Q230" s="10">
        <v>1</v>
      </c>
      <c r="R230" s="41"/>
    </row>
    <row r="231" spans="1:18" ht="6.75" customHeight="1" x14ac:dyDescent="0.25">
      <c r="A231" s="12" t="s">
        <v>303</v>
      </c>
      <c r="B231" s="33" t="s">
        <v>304</v>
      </c>
      <c r="C231" s="34"/>
      <c r="D231" s="138" t="s">
        <v>30</v>
      </c>
      <c r="E231" s="138"/>
      <c r="F231" s="143">
        <v>48</v>
      </c>
      <c r="G231" s="143"/>
      <c r="H231" s="143" t="s">
        <v>23</v>
      </c>
      <c r="I231" s="143"/>
      <c r="J231" s="7" t="s">
        <v>23</v>
      </c>
      <c r="K231" s="7">
        <v>48</v>
      </c>
      <c r="L231" s="7" t="s">
        <v>23</v>
      </c>
      <c r="M231" s="7" t="s">
        <v>23</v>
      </c>
      <c r="N231" s="138"/>
      <c r="O231" s="138"/>
      <c r="P231" s="5" t="s">
        <v>293</v>
      </c>
      <c r="Q231" s="10">
        <v>2</v>
      </c>
      <c r="R231" s="41"/>
    </row>
    <row r="232" spans="1:18" ht="6.75" customHeight="1" x14ac:dyDescent="0.25">
      <c r="A232" s="12" t="s">
        <v>305</v>
      </c>
      <c r="B232" s="33" t="s">
        <v>306</v>
      </c>
      <c r="C232" s="34"/>
      <c r="D232" s="138" t="s">
        <v>30</v>
      </c>
      <c r="E232" s="138"/>
      <c r="F232" s="143">
        <v>177.4</v>
      </c>
      <c r="G232" s="143"/>
      <c r="H232" s="143" t="s">
        <v>23</v>
      </c>
      <c r="I232" s="143"/>
      <c r="J232" s="143" t="s">
        <v>23</v>
      </c>
      <c r="K232" s="143">
        <v>177.4</v>
      </c>
      <c r="L232" s="143" t="s">
        <v>23</v>
      </c>
      <c r="M232" s="143" t="s">
        <v>23</v>
      </c>
      <c r="N232" s="138"/>
      <c r="O232" s="138"/>
      <c r="P232" s="5" t="s">
        <v>292</v>
      </c>
      <c r="Q232" s="10">
        <v>1</v>
      </c>
      <c r="R232" s="41"/>
    </row>
    <row r="233" spans="1:18" ht="6.75" customHeight="1" x14ac:dyDescent="0.25">
      <c r="A233" s="13"/>
      <c r="B233" s="46"/>
      <c r="C233" s="34"/>
      <c r="D233" s="138"/>
      <c r="E233" s="138"/>
      <c r="F233" s="143"/>
      <c r="G233" s="143"/>
      <c r="H233" s="143"/>
      <c r="I233" s="143"/>
      <c r="J233" s="143"/>
      <c r="K233" s="143"/>
      <c r="L233" s="143"/>
      <c r="M233" s="143"/>
      <c r="N233" s="138"/>
      <c r="O233" s="138"/>
      <c r="P233" s="5" t="s">
        <v>291</v>
      </c>
      <c r="Q233" s="10">
        <v>1</v>
      </c>
      <c r="R233" s="41"/>
    </row>
    <row r="234" spans="1:18" ht="6.75" customHeight="1" x14ac:dyDescent="0.25">
      <c r="A234" s="12" t="s">
        <v>307</v>
      </c>
      <c r="B234" s="33" t="s">
        <v>308</v>
      </c>
      <c r="C234" s="34"/>
      <c r="D234" s="138" t="s">
        <v>30</v>
      </c>
      <c r="E234" s="138"/>
      <c r="F234" s="143">
        <v>40</v>
      </c>
      <c r="G234" s="143"/>
      <c r="H234" s="143" t="s">
        <v>23</v>
      </c>
      <c r="I234" s="143"/>
      <c r="J234" s="7" t="s">
        <v>23</v>
      </c>
      <c r="K234" s="7">
        <v>40</v>
      </c>
      <c r="L234" s="7" t="s">
        <v>23</v>
      </c>
      <c r="M234" s="7" t="s">
        <v>23</v>
      </c>
      <c r="N234" s="138"/>
      <c r="O234" s="138"/>
      <c r="P234" s="5" t="s">
        <v>293</v>
      </c>
      <c r="Q234" s="10">
        <v>1</v>
      </c>
      <c r="R234" s="41"/>
    </row>
    <row r="235" spans="1:18" ht="6.75" customHeight="1" x14ac:dyDescent="0.25">
      <c r="A235" s="12" t="s">
        <v>309</v>
      </c>
      <c r="B235" s="33" t="s">
        <v>310</v>
      </c>
      <c r="C235" s="34"/>
      <c r="D235" s="138" t="s">
        <v>30</v>
      </c>
      <c r="E235" s="138"/>
      <c r="F235" s="143">
        <v>68</v>
      </c>
      <c r="G235" s="143"/>
      <c r="H235" s="143" t="s">
        <v>23</v>
      </c>
      <c r="I235" s="143"/>
      <c r="J235" s="143" t="s">
        <v>23</v>
      </c>
      <c r="K235" s="143">
        <v>68</v>
      </c>
      <c r="L235" s="143" t="s">
        <v>23</v>
      </c>
      <c r="M235" s="143" t="s">
        <v>23</v>
      </c>
      <c r="N235" s="138"/>
      <c r="O235" s="138"/>
      <c r="P235" s="5" t="s">
        <v>291</v>
      </c>
      <c r="Q235" s="10">
        <v>1</v>
      </c>
      <c r="R235" s="41"/>
    </row>
    <row r="236" spans="1:18" ht="6.75" customHeight="1" x14ac:dyDescent="0.25">
      <c r="A236" s="13"/>
      <c r="B236" s="46"/>
      <c r="C236" s="34"/>
      <c r="D236" s="138"/>
      <c r="E236" s="138"/>
      <c r="F236" s="143"/>
      <c r="G236" s="143"/>
      <c r="H236" s="143"/>
      <c r="I236" s="143"/>
      <c r="J236" s="143"/>
      <c r="K236" s="143"/>
      <c r="L236" s="143"/>
      <c r="M236" s="143"/>
      <c r="N236" s="138"/>
      <c r="O236" s="138"/>
      <c r="P236" s="5" t="s">
        <v>292</v>
      </c>
      <c r="Q236" s="10">
        <v>1</v>
      </c>
      <c r="R236" s="41"/>
    </row>
    <row r="237" spans="1:18" ht="6.75" customHeight="1" x14ac:dyDescent="0.25">
      <c r="A237" s="13"/>
      <c r="B237" s="46"/>
      <c r="C237" s="34"/>
      <c r="D237" s="138"/>
      <c r="E237" s="138"/>
      <c r="F237" s="143"/>
      <c r="G237" s="143"/>
      <c r="H237" s="143"/>
      <c r="I237" s="143"/>
      <c r="J237" s="143"/>
      <c r="K237" s="143"/>
      <c r="L237" s="143"/>
      <c r="M237" s="143"/>
      <c r="N237" s="138"/>
      <c r="O237" s="138"/>
      <c r="P237" s="5" t="s">
        <v>294</v>
      </c>
      <c r="Q237" s="10">
        <v>2</v>
      </c>
      <c r="R237" s="41"/>
    </row>
    <row r="238" spans="1:18" ht="6.75" customHeight="1" x14ac:dyDescent="0.25">
      <c r="A238" s="12" t="s">
        <v>311</v>
      </c>
      <c r="B238" s="33" t="s">
        <v>312</v>
      </c>
      <c r="C238" s="34"/>
      <c r="D238" s="138" t="s">
        <v>30</v>
      </c>
      <c r="E238" s="138"/>
      <c r="F238" s="143">
        <v>25</v>
      </c>
      <c r="G238" s="143"/>
      <c r="H238" s="143" t="s">
        <v>23</v>
      </c>
      <c r="I238" s="143"/>
      <c r="J238" s="7" t="s">
        <v>23</v>
      </c>
      <c r="K238" s="7">
        <v>25</v>
      </c>
      <c r="L238" s="7" t="s">
        <v>23</v>
      </c>
      <c r="M238" s="7" t="s">
        <v>23</v>
      </c>
      <c r="N238" s="138"/>
      <c r="O238" s="138"/>
      <c r="P238" s="5" t="s">
        <v>291</v>
      </c>
      <c r="Q238" s="10">
        <v>1</v>
      </c>
      <c r="R238" s="41"/>
    </row>
    <row r="239" spans="1:18" ht="6.75" customHeight="1" x14ac:dyDescent="0.25">
      <c r="A239" s="12" t="s">
        <v>313</v>
      </c>
      <c r="B239" s="33" t="s">
        <v>314</v>
      </c>
      <c r="C239" s="34"/>
      <c r="D239" s="138" t="s">
        <v>30</v>
      </c>
      <c r="E239" s="138"/>
      <c r="F239" s="143">
        <v>104</v>
      </c>
      <c r="G239" s="143"/>
      <c r="H239" s="143" t="s">
        <v>23</v>
      </c>
      <c r="I239" s="143"/>
      <c r="J239" s="7" t="s">
        <v>23</v>
      </c>
      <c r="K239" s="7">
        <v>104</v>
      </c>
      <c r="L239" s="7" t="s">
        <v>23</v>
      </c>
      <c r="M239" s="7" t="s">
        <v>23</v>
      </c>
      <c r="N239" s="138"/>
      <c r="O239" s="138"/>
      <c r="P239" s="5" t="s">
        <v>292</v>
      </c>
      <c r="Q239" s="10">
        <v>4</v>
      </c>
      <c r="R239" s="41"/>
    </row>
    <row r="240" spans="1:18" x14ac:dyDescent="0.25">
      <c r="A240" s="4">
        <v>10</v>
      </c>
      <c r="B240" s="146" t="s">
        <v>315</v>
      </c>
      <c r="C240" s="146"/>
      <c r="D240" s="146"/>
      <c r="E240" s="146"/>
      <c r="F240" s="146"/>
      <c r="G240" s="146"/>
      <c r="H240" s="146"/>
      <c r="I240" s="146"/>
      <c r="J240" s="146"/>
      <c r="K240" s="146"/>
      <c r="L240" s="146"/>
      <c r="M240" s="146"/>
      <c r="N240" s="146"/>
      <c r="O240" s="146"/>
      <c r="P240" s="146"/>
      <c r="Q240" s="146"/>
      <c r="R240" s="41"/>
    </row>
    <row r="241" spans="1:18" x14ac:dyDescent="0.25">
      <c r="A241" s="4" t="s">
        <v>316</v>
      </c>
      <c r="B241" s="5" t="s">
        <v>18</v>
      </c>
      <c r="C241" s="146" t="s">
        <v>19</v>
      </c>
      <c r="D241" s="146"/>
      <c r="E241" s="146"/>
      <c r="F241" s="146"/>
      <c r="G241" s="146"/>
      <c r="H241" s="146"/>
      <c r="I241" s="146"/>
      <c r="J241" s="146"/>
      <c r="K241" s="146"/>
      <c r="L241" s="146"/>
      <c r="M241" s="146"/>
      <c r="N241" s="146"/>
      <c r="O241" s="146"/>
      <c r="P241" s="146"/>
      <c r="Q241" s="146"/>
      <c r="R241" s="41"/>
    </row>
    <row r="242" spans="1:18" ht="37.5" customHeight="1" x14ac:dyDescent="0.25">
      <c r="A242" s="12" t="s">
        <v>317</v>
      </c>
      <c r="B242" s="12" t="s">
        <v>778</v>
      </c>
      <c r="C242" s="138" t="s">
        <v>22</v>
      </c>
      <c r="D242" s="138"/>
      <c r="E242" s="138"/>
      <c r="F242" s="143">
        <v>889.4</v>
      </c>
      <c r="G242" s="143"/>
      <c r="H242" s="138" t="s">
        <v>23</v>
      </c>
      <c r="I242" s="138"/>
      <c r="J242" s="7">
        <v>889.4</v>
      </c>
      <c r="K242" s="4" t="s">
        <v>23</v>
      </c>
      <c r="L242" s="4" t="s">
        <v>23</v>
      </c>
      <c r="M242" s="4" t="s">
        <v>23</v>
      </c>
      <c r="N242" s="33" t="s">
        <v>318</v>
      </c>
      <c r="O242" s="45"/>
      <c r="P242" s="12" t="s">
        <v>319</v>
      </c>
      <c r="Q242" s="10">
        <v>1</v>
      </c>
      <c r="R242" s="41"/>
    </row>
    <row r="243" spans="1:18" ht="9" customHeight="1" x14ac:dyDescent="0.25">
      <c r="A243" s="12" t="s">
        <v>320</v>
      </c>
      <c r="B243" s="62" t="s">
        <v>321</v>
      </c>
      <c r="C243" s="138" t="s">
        <v>22</v>
      </c>
      <c r="D243" s="138"/>
      <c r="E243" s="138"/>
      <c r="F243" s="143">
        <v>889.4</v>
      </c>
      <c r="G243" s="143"/>
      <c r="H243" s="138" t="s">
        <v>23</v>
      </c>
      <c r="I243" s="138"/>
      <c r="J243" s="7">
        <v>889.4</v>
      </c>
      <c r="K243" s="4" t="s">
        <v>23</v>
      </c>
      <c r="L243" s="4" t="s">
        <v>23</v>
      </c>
      <c r="M243" s="4" t="s">
        <v>23</v>
      </c>
      <c r="N243" s="33" t="s">
        <v>318</v>
      </c>
      <c r="O243" s="45"/>
      <c r="P243" s="12" t="s">
        <v>319</v>
      </c>
      <c r="Q243" s="10">
        <v>1</v>
      </c>
      <c r="R243" s="41"/>
    </row>
    <row r="244" spans="1:18" x14ac:dyDescent="0.25">
      <c r="A244" s="4">
        <v>11</v>
      </c>
      <c r="B244" s="146" t="s">
        <v>322</v>
      </c>
      <c r="C244" s="146"/>
      <c r="D244" s="146"/>
      <c r="E244" s="146"/>
      <c r="F244" s="146"/>
      <c r="G244" s="146"/>
      <c r="H244" s="146"/>
      <c r="I244" s="146"/>
      <c r="J244" s="146"/>
      <c r="K244" s="146"/>
      <c r="L244" s="146"/>
      <c r="M244" s="146"/>
      <c r="N244" s="146"/>
      <c r="O244" s="146"/>
      <c r="P244" s="146"/>
      <c r="Q244" s="146"/>
      <c r="R244" s="41"/>
    </row>
    <row r="245" spans="1:18" x14ac:dyDescent="0.25">
      <c r="A245" s="4" t="s">
        <v>323</v>
      </c>
      <c r="B245" s="5" t="s">
        <v>18</v>
      </c>
      <c r="C245" s="146" t="s">
        <v>19</v>
      </c>
      <c r="D245" s="146"/>
      <c r="E245" s="146"/>
      <c r="F245" s="146"/>
      <c r="G245" s="146"/>
      <c r="H245" s="146"/>
      <c r="I245" s="146"/>
      <c r="J245" s="146"/>
      <c r="K245" s="146"/>
      <c r="L245" s="146"/>
      <c r="M245" s="146"/>
      <c r="N245" s="146"/>
      <c r="O245" s="146"/>
      <c r="P245" s="146"/>
      <c r="Q245" s="146"/>
      <c r="R245" s="41"/>
    </row>
    <row r="246" spans="1:18" ht="30" customHeight="1" x14ac:dyDescent="0.25">
      <c r="A246" s="12" t="s">
        <v>324</v>
      </c>
      <c r="B246" s="12" t="s">
        <v>779</v>
      </c>
      <c r="C246" s="138" t="s">
        <v>22</v>
      </c>
      <c r="D246" s="138"/>
      <c r="E246" s="138"/>
      <c r="F246" s="138">
        <v>19579.2</v>
      </c>
      <c r="G246" s="138"/>
      <c r="H246" s="138" t="s">
        <v>23</v>
      </c>
      <c r="I246" s="138"/>
      <c r="J246" s="138" t="s">
        <v>23</v>
      </c>
      <c r="K246" s="138">
        <v>19579.2</v>
      </c>
      <c r="L246" s="138" t="s">
        <v>23</v>
      </c>
      <c r="M246" s="138" t="s">
        <v>23</v>
      </c>
      <c r="N246" s="138" t="s">
        <v>24</v>
      </c>
      <c r="O246" s="138"/>
      <c r="P246" s="5" t="s">
        <v>325</v>
      </c>
      <c r="Q246" s="10">
        <v>30</v>
      </c>
      <c r="R246" s="41"/>
    </row>
    <row r="247" spans="1:18" ht="37.5" x14ac:dyDescent="0.25">
      <c r="A247" s="13"/>
      <c r="B247" s="13"/>
      <c r="C247" s="138"/>
      <c r="D247" s="138"/>
      <c r="E247" s="138"/>
      <c r="F247" s="138"/>
      <c r="G247" s="138"/>
      <c r="H247" s="138"/>
      <c r="I247" s="138"/>
      <c r="J247" s="138"/>
      <c r="K247" s="138"/>
      <c r="L247" s="138"/>
      <c r="M247" s="138"/>
      <c r="N247" s="138"/>
      <c r="O247" s="138"/>
      <c r="P247" s="5" t="s">
        <v>326</v>
      </c>
      <c r="Q247" s="10">
        <v>28</v>
      </c>
      <c r="R247" s="41"/>
    </row>
    <row r="248" spans="1:18" ht="7.5" customHeight="1" x14ac:dyDescent="0.25">
      <c r="A248" s="12" t="s">
        <v>327</v>
      </c>
      <c r="B248" s="12" t="s">
        <v>328</v>
      </c>
      <c r="C248" s="138" t="s">
        <v>22</v>
      </c>
      <c r="D248" s="138"/>
      <c r="E248" s="138"/>
      <c r="F248" s="138">
        <v>1136.0999999999999</v>
      </c>
      <c r="G248" s="138"/>
      <c r="H248" s="138" t="s">
        <v>23</v>
      </c>
      <c r="I248" s="138"/>
      <c r="J248" s="4" t="s">
        <v>23</v>
      </c>
      <c r="K248" s="4">
        <v>1136.0999999999999</v>
      </c>
      <c r="L248" s="4" t="s">
        <v>23</v>
      </c>
      <c r="M248" s="4" t="s">
        <v>23</v>
      </c>
      <c r="N248" s="138" t="s">
        <v>24</v>
      </c>
      <c r="O248" s="138"/>
      <c r="P248" s="12" t="s">
        <v>325</v>
      </c>
      <c r="Q248" s="10">
        <v>2</v>
      </c>
      <c r="R248" s="41"/>
    </row>
    <row r="249" spans="1:18" ht="7.5" customHeight="1" x14ac:dyDescent="0.25">
      <c r="A249" s="12" t="s">
        <v>329</v>
      </c>
      <c r="B249" s="12" t="s">
        <v>330</v>
      </c>
      <c r="C249" s="138" t="s">
        <v>22</v>
      </c>
      <c r="D249" s="138"/>
      <c r="E249" s="138"/>
      <c r="F249" s="138">
        <v>1039.3</v>
      </c>
      <c r="G249" s="138"/>
      <c r="H249" s="138" t="s">
        <v>23</v>
      </c>
      <c r="I249" s="138"/>
      <c r="J249" s="4" t="s">
        <v>23</v>
      </c>
      <c r="K249" s="4">
        <v>1039.3</v>
      </c>
      <c r="L249" s="4" t="s">
        <v>23</v>
      </c>
      <c r="M249" s="4" t="s">
        <v>23</v>
      </c>
      <c r="N249" s="138" t="s">
        <v>24</v>
      </c>
      <c r="O249" s="138"/>
      <c r="P249" s="12" t="s">
        <v>325</v>
      </c>
      <c r="Q249" s="10">
        <v>2</v>
      </c>
      <c r="R249" s="41"/>
    </row>
    <row r="250" spans="1:18" ht="7.5" customHeight="1" x14ac:dyDescent="0.25">
      <c r="A250" s="12" t="s">
        <v>331</v>
      </c>
      <c r="B250" s="12" t="s">
        <v>332</v>
      </c>
      <c r="C250" s="138" t="s">
        <v>22</v>
      </c>
      <c r="D250" s="138"/>
      <c r="E250" s="138"/>
      <c r="F250" s="138">
        <v>1048.0999999999999</v>
      </c>
      <c r="G250" s="138"/>
      <c r="H250" s="138" t="s">
        <v>23</v>
      </c>
      <c r="I250" s="138"/>
      <c r="J250" s="4" t="s">
        <v>23</v>
      </c>
      <c r="K250" s="4">
        <v>1048.0999999999999</v>
      </c>
      <c r="L250" s="4" t="s">
        <v>23</v>
      </c>
      <c r="M250" s="4" t="s">
        <v>23</v>
      </c>
      <c r="N250" s="138" t="s">
        <v>24</v>
      </c>
      <c r="O250" s="138"/>
      <c r="P250" s="12" t="s">
        <v>325</v>
      </c>
      <c r="Q250" s="10">
        <v>2</v>
      </c>
      <c r="R250" s="41"/>
    </row>
    <row r="251" spans="1:18" ht="7.5" customHeight="1" x14ac:dyDescent="0.25">
      <c r="A251" s="12" t="s">
        <v>333</v>
      </c>
      <c r="B251" s="12" t="s">
        <v>334</v>
      </c>
      <c r="C251" s="138" t="s">
        <v>22</v>
      </c>
      <c r="D251" s="138"/>
      <c r="E251" s="138"/>
      <c r="F251" s="138">
        <v>1136.0999999999999</v>
      </c>
      <c r="G251" s="138"/>
      <c r="H251" s="138" t="s">
        <v>23</v>
      </c>
      <c r="I251" s="138"/>
      <c r="J251" s="4" t="s">
        <v>23</v>
      </c>
      <c r="K251" s="4">
        <v>1136.0999999999999</v>
      </c>
      <c r="L251" s="4" t="s">
        <v>23</v>
      </c>
      <c r="M251" s="4" t="s">
        <v>23</v>
      </c>
      <c r="N251" s="138" t="s">
        <v>24</v>
      </c>
      <c r="O251" s="138"/>
      <c r="P251" s="12" t="s">
        <v>325</v>
      </c>
      <c r="Q251" s="10">
        <v>2</v>
      </c>
      <c r="R251" s="41"/>
    </row>
    <row r="252" spans="1:18" ht="7.5" customHeight="1" x14ac:dyDescent="0.25">
      <c r="A252" s="12" t="s">
        <v>335</v>
      </c>
      <c r="B252" s="12" t="s">
        <v>336</v>
      </c>
      <c r="C252" s="138" t="s">
        <v>22</v>
      </c>
      <c r="D252" s="138"/>
      <c r="E252" s="138"/>
      <c r="F252" s="138">
        <v>968.1</v>
      </c>
      <c r="G252" s="138"/>
      <c r="H252" s="138" t="s">
        <v>23</v>
      </c>
      <c r="I252" s="138"/>
      <c r="J252" s="4" t="s">
        <v>23</v>
      </c>
      <c r="K252" s="4">
        <v>968.1</v>
      </c>
      <c r="L252" s="4" t="s">
        <v>23</v>
      </c>
      <c r="M252" s="4" t="s">
        <v>23</v>
      </c>
      <c r="N252" s="138" t="s">
        <v>24</v>
      </c>
      <c r="O252" s="138"/>
      <c r="P252" s="12" t="s">
        <v>325</v>
      </c>
      <c r="Q252" s="10">
        <v>2</v>
      </c>
      <c r="R252" s="41"/>
    </row>
    <row r="253" spans="1:18" ht="7.5" customHeight="1" x14ac:dyDescent="0.25">
      <c r="A253" s="12" t="s">
        <v>337</v>
      </c>
      <c r="B253" s="12" t="s">
        <v>338</v>
      </c>
      <c r="C253" s="138" t="s">
        <v>22</v>
      </c>
      <c r="D253" s="138"/>
      <c r="E253" s="138"/>
      <c r="F253" s="138">
        <v>992.6</v>
      </c>
      <c r="G253" s="138"/>
      <c r="H253" s="138" t="s">
        <v>23</v>
      </c>
      <c r="I253" s="138"/>
      <c r="J253" s="4" t="s">
        <v>23</v>
      </c>
      <c r="K253" s="4">
        <v>992.6</v>
      </c>
      <c r="L253" s="4" t="s">
        <v>23</v>
      </c>
      <c r="M253" s="4" t="s">
        <v>23</v>
      </c>
      <c r="N253" s="138" t="s">
        <v>24</v>
      </c>
      <c r="O253" s="138"/>
      <c r="P253" s="12" t="s">
        <v>325</v>
      </c>
      <c r="Q253" s="10">
        <v>2</v>
      </c>
      <c r="R253" s="41"/>
    </row>
    <row r="254" spans="1:18" ht="7.5" customHeight="1" x14ac:dyDescent="0.25">
      <c r="A254" s="12" t="s">
        <v>339</v>
      </c>
      <c r="B254" s="12" t="s">
        <v>340</v>
      </c>
      <c r="C254" s="138" t="s">
        <v>22</v>
      </c>
      <c r="D254" s="138"/>
      <c r="E254" s="138"/>
      <c r="F254" s="138">
        <v>1048.0999999999999</v>
      </c>
      <c r="G254" s="138"/>
      <c r="H254" s="138" t="s">
        <v>23</v>
      </c>
      <c r="I254" s="138"/>
      <c r="J254" s="4" t="s">
        <v>23</v>
      </c>
      <c r="K254" s="4">
        <v>1048.0999999999999</v>
      </c>
      <c r="L254" s="4" t="s">
        <v>23</v>
      </c>
      <c r="M254" s="4" t="s">
        <v>23</v>
      </c>
      <c r="N254" s="138" t="s">
        <v>24</v>
      </c>
      <c r="O254" s="138"/>
      <c r="P254" s="12" t="s">
        <v>325</v>
      </c>
      <c r="Q254" s="10">
        <v>2</v>
      </c>
      <c r="R254" s="41"/>
    </row>
    <row r="255" spans="1:18" ht="7.5" customHeight="1" x14ac:dyDescent="0.25">
      <c r="A255" s="12" t="s">
        <v>341</v>
      </c>
      <c r="B255" s="12" t="s">
        <v>342</v>
      </c>
      <c r="C255" s="138" t="s">
        <v>22</v>
      </c>
      <c r="D255" s="138"/>
      <c r="E255" s="138"/>
      <c r="F255" s="138">
        <v>960.1</v>
      </c>
      <c r="G255" s="138"/>
      <c r="H255" s="138" t="s">
        <v>23</v>
      </c>
      <c r="I255" s="138"/>
      <c r="J255" s="4" t="s">
        <v>23</v>
      </c>
      <c r="K255" s="4">
        <v>960.1</v>
      </c>
      <c r="L255" s="4" t="s">
        <v>23</v>
      </c>
      <c r="M255" s="4" t="s">
        <v>23</v>
      </c>
      <c r="N255" s="138" t="s">
        <v>24</v>
      </c>
      <c r="O255" s="138"/>
      <c r="P255" s="12" t="s">
        <v>325</v>
      </c>
      <c r="Q255" s="10">
        <v>2</v>
      </c>
      <c r="R255" s="41"/>
    </row>
    <row r="256" spans="1:18" ht="7.5" customHeight="1" x14ac:dyDescent="0.25">
      <c r="A256" s="12" t="s">
        <v>343</v>
      </c>
      <c r="B256" s="12" t="s">
        <v>344</v>
      </c>
      <c r="C256" s="138" t="s">
        <v>22</v>
      </c>
      <c r="D256" s="138"/>
      <c r="E256" s="138"/>
      <c r="F256" s="138">
        <v>1083.3</v>
      </c>
      <c r="G256" s="138"/>
      <c r="H256" s="138" t="s">
        <v>23</v>
      </c>
      <c r="I256" s="138"/>
      <c r="J256" s="4" t="s">
        <v>23</v>
      </c>
      <c r="K256" s="4">
        <v>1083.3</v>
      </c>
      <c r="L256" s="4" t="s">
        <v>23</v>
      </c>
      <c r="M256" s="4" t="s">
        <v>23</v>
      </c>
      <c r="N256" s="138" t="s">
        <v>24</v>
      </c>
      <c r="O256" s="138"/>
      <c r="P256" s="12" t="s">
        <v>325</v>
      </c>
      <c r="Q256" s="10">
        <v>1</v>
      </c>
      <c r="R256" s="41"/>
    </row>
    <row r="257" spans="1:18" ht="7.5" customHeight="1" x14ac:dyDescent="0.25">
      <c r="A257" s="12" t="s">
        <v>345</v>
      </c>
      <c r="B257" s="12" t="s">
        <v>346</v>
      </c>
      <c r="C257" s="138" t="s">
        <v>22</v>
      </c>
      <c r="D257" s="138"/>
      <c r="E257" s="138"/>
      <c r="F257" s="138">
        <v>1083.3</v>
      </c>
      <c r="G257" s="138"/>
      <c r="H257" s="138" t="s">
        <v>23</v>
      </c>
      <c r="I257" s="138"/>
      <c r="J257" s="4" t="s">
        <v>23</v>
      </c>
      <c r="K257" s="4">
        <v>1083.3</v>
      </c>
      <c r="L257" s="4" t="s">
        <v>23</v>
      </c>
      <c r="M257" s="4" t="s">
        <v>23</v>
      </c>
      <c r="N257" s="138" t="s">
        <v>24</v>
      </c>
      <c r="O257" s="138"/>
      <c r="P257" s="12" t="s">
        <v>325</v>
      </c>
      <c r="Q257" s="10">
        <v>1</v>
      </c>
      <c r="R257" s="41"/>
    </row>
    <row r="258" spans="1:18" ht="7.5" customHeight="1" x14ac:dyDescent="0.25">
      <c r="A258" s="12" t="s">
        <v>347</v>
      </c>
      <c r="B258" s="12" t="s">
        <v>348</v>
      </c>
      <c r="C258" s="138" t="s">
        <v>22</v>
      </c>
      <c r="D258" s="138"/>
      <c r="E258" s="138"/>
      <c r="F258" s="138">
        <v>1048.0999999999999</v>
      </c>
      <c r="G258" s="138"/>
      <c r="H258" s="138" t="s">
        <v>23</v>
      </c>
      <c r="I258" s="138"/>
      <c r="J258" s="4" t="s">
        <v>23</v>
      </c>
      <c r="K258" s="4">
        <v>1048.0999999999999</v>
      </c>
      <c r="L258" s="4" t="s">
        <v>23</v>
      </c>
      <c r="M258" s="4" t="s">
        <v>23</v>
      </c>
      <c r="N258" s="138" t="s">
        <v>24</v>
      </c>
      <c r="O258" s="138"/>
      <c r="P258" s="12" t="s">
        <v>325</v>
      </c>
      <c r="Q258" s="10">
        <v>2</v>
      </c>
      <c r="R258" s="41"/>
    </row>
    <row r="259" spans="1:18" ht="7.5" customHeight="1" x14ac:dyDescent="0.25">
      <c r="A259" s="12" t="s">
        <v>349</v>
      </c>
      <c r="B259" s="12" t="s">
        <v>350</v>
      </c>
      <c r="C259" s="138" t="s">
        <v>22</v>
      </c>
      <c r="D259" s="138"/>
      <c r="E259" s="138"/>
      <c r="F259" s="138">
        <v>1136.0999999999999</v>
      </c>
      <c r="G259" s="138"/>
      <c r="H259" s="138" t="s">
        <v>23</v>
      </c>
      <c r="I259" s="138"/>
      <c r="J259" s="4" t="s">
        <v>23</v>
      </c>
      <c r="K259" s="4">
        <v>1136.0999999999999</v>
      </c>
      <c r="L259" s="4" t="s">
        <v>23</v>
      </c>
      <c r="M259" s="4" t="s">
        <v>23</v>
      </c>
      <c r="N259" s="138" t="s">
        <v>24</v>
      </c>
      <c r="O259" s="138"/>
      <c r="P259" s="12" t="s">
        <v>325</v>
      </c>
      <c r="Q259" s="10">
        <v>2</v>
      </c>
      <c r="R259" s="41"/>
    </row>
    <row r="260" spans="1:18" ht="7.5" customHeight="1" x14ac:dyDescent="0.25">
      <c r="A260" s="12" t="s">
        <v>351</v>
      </c>
      <c r="B260" s="12" t="s">
        <v>352</v>
      </c>
      <c r="C260" s="138" t="s">
        <v>22</v>
      </c>
      <c r="D260" s="138"/>
      <c r="E260" s="138"/>
      <c r="F260" s="138">
        <v>1136.0999999999999</v>
      </c>
      <c r="G260" s="138"/>
      <c r="H260" s="138" t="s">
        <v>23</v>
      </c>
      <c r="I260" s="138"/>
      <c r="J260" s="4" t="s">
        <v>23</v>
      </c>
      <c r="K260" s="4">
        <v>1136.0999999999999</v>
      </c>
      <c r="L260" s="4" t="s">
        <v>23</v>
      </c>
      <c r="M260" s="4" t="s">
        <v>23</v>
      </c>
      <c r="N260" s="138" t="s">
        <v>24</v>
      </c>
      <c r="O260" s="138"/>
      <c r="P260" s="12" t="s">
        <v>325</v>
      </c>
      <c r="Q260" s="10">
        <v>2</v>
      </c>
      <c r="R260" s="41"/>
    </row>
    <row r="261" spans="1:18" ht="7.5" customHeight="1" x14ac:dyDescent="0.25">
      <c r="A261" s="12" t="s">
        <v>353</v>
      </c>
      <c r="B261" s="12" t="s">
        <v>354</v>
      </c>
      <c r="C261" s="138" t="s">
        <v>22</v>
      </c>
      <c r="D261" s="138"/>
      <c r="E261" s="138"/>
      <c r="F261" s="138">
        <v>2963.8</v>
      </c>
      <c r="G261" s="138"/>
      <c r="H261" s="138" t="s">
        <v>23</v>
      </c>
      <c r="I261" s="138"/>
      <c r="J261" s="4" t="s">
        <v>23</v>
      </c>
      <c r="K261" s="4">
        <v>2963.8</v>
      </c>
      <c r="L261" s="4" t="s">
        <v>23</v>
      </c>
      <c r="M261" s="4" t="s">
        <v>23</v>
      </c>
      <c r="N261" s="138" t="s">
        <v>24</v>
      </c>
      <c r="O261" s="138"/>
      <c r="P261" s="12" t="s">
        <v>325</v>
      </c>
      <c r="Q261" s="10">
        <v>6</v>
      </c>
      <c r="R261" s="41"/>
    </row>
    <row r="262" spans="1:18" ht="7.5" customHeight="1" x14ac:dyDescent="0.25">
      <c r="A262" s="12" t="s">
        <v>355</v>
      </c>
      <c r="B262" s="12" t="s">
        <v>356</v>
      </c>
      <c r="C262" s="138" t="s">
        <v>22</v>
      </c>
      <c r="D262" s="138"/>
      <c r="E262" s="138"/>
      <c r="F262" s="138">
        <v>200</v>
      </c>
      <c r="G262" s="138"/>
      <c r="H262" s="138" t="s">
        <v>23</v>
      </c>
      <c r="I262" s="138"/>
      <c r="J262" s="4" t="s">
        <v>23</v>
      </c>
      <c r="K262" s="4">
        <v>200</v>
      </c>
      <c r="L262" s="4" t="s">
        <v>23</v>
      </c>
      <c r="M262" s="4" t="s">
        <v>23</v>
      </c>
      <c r="N262" s="138" t="s">
        <v>24</v>
      </c>
      <c r="O262" s="138"/>
      <c r="P262" s="12" t="s">
        <v>326</v>
      </c>
      <c r="Q262" s="10">
        <v>2</v>
      </c>
      <c r="R262" s="41"/>
    </row>
    <row r="263" spans="1:18" ht="7.5" customHeight="1" x14ac:dyDescent="0.25">
      <c r="A263" s="12" t="s">
        <v>357</v>
      </c>
      <c r="B263" s="12" t="s">
        <v>358</v>
      </c>
      <c r="C263" s="138" t="s">
        <v>22</v>
      </c>
      <c r="D263" s="138"/>
      <c r="E263" s="138"/>
      <c r="F263" s="138">
        <v>200</v>
      </c>
      <c r="G263" s="138"/>
      <c r="H263" s="138" t="s">
        <v>23</v>
      </c>
      <c r="I263" s="138"/>
      <c r="J263" s="4" t="s">
        <v>23</v>
      </c>
      <c r="K263" s="4">
        <v>200</v>
      </c>
      <c r="L263" s="4" t="s">
        <v>23</v>
      </c>
      <c r="M263" s="4" t="s">
        <v>23</v>
      </c>
      <c r="N263" s="138" t="s">
        <v>24</v>
      </c>
      <c r="O263" s="138"/>
      <c r="P263" s="12" t="s">
        <v>326</v>
      </c>
      <c r="Q263" s="10">
        <v>2</v>
      </c>
      <c r="R263" s="41"/>
    </row>
    <row r="264" spans="1:18" ht="7.5" customHeight="1" x14ac:dyDescent="0.25">
      <c r="A264" s="12" t="s">
        <v>359</v>
      </c>
      <c r="B264" s="12" t="s">
        <v>360</v>
      </c>
      <c r="C264" s="138" t="s">
        <v>22</v>
      </c>
      <c r="D264" s="138"/>
      <c r="E264" s="138"/>
      <c r="F264" s="138">
        <v>200</v>
      </c>
      <c r="G264" s="138"/>
      <c r="H264" s="138" t="s">
        <v>23</v>
      </c>
      <c r="I264" s="138"/>
      <c r="J264" s="4" t="s">
        <v>23</v>
      </c>
      <c r="K264" s="4">
        <v>200</v>
      </c>
      <c r="L264" s="4" t="s">
        <v>23</v>
      </c>
      <c r="M264" s="4" t="s">
        <v>23</v>
      </c>
      <c r="N264" s="138" t="s">
        <v>24</v>
      </c>
      <c r="O264" s="138"/>
      <c r="P264" s="12" t="s">
        <v>326</v>
      </c>
      <c r="Q264" s="10">
        <v>2</v>
      </c>
      <c r="R264" s="41"/>
    </row>
    <row r="265" spans="1:18" ht="7.5" customHeight="1" x14ac:dyDescent="0.25">
      <c r="A265" s="12" t="s">
        <v>361</v>
      </c>
      <c r="B265" s="12" t="s">
        <v>362</v>
      </c>
      <c r="C265" s="138" t="s">
        <v>22</v>
      </c>
      <c r="D265" s="138"/>
      <c r="E265" s="138"/>
      <c r="F265" s="138">
        <v>200</v>
      </c>
      <c r="G265" s="138"/>
      <c r="H265" s="138" t="s">
        <v>23</v>
      </c>
      <c r="I265" s="138"/>
      <c r="J265" s="4" t="s">
        <v>23</v>
      </c>
      <c r="K265" s="4">
        <v>200</v>
      </c>
      <c r="L265" s="4" t="s">
        <v>23</v>
      </c>
      <c r="M265" s="4" t="s">
        <v>23</v>
      </c>
      <c r="N265" s="138" t="s">
        <v>24</v>
      </c>
      <c r="O265" s="138"/>
      <c r="P265" s="12" t="s">
        <v>326</v>
      </c>
      <c r="Q265" s="10">
        <v>2</v>
      </c>
      <c r="R265" s="41"/>
    </row>
    <row r="266" spans="1:18" ht="7.5" customHeight="1" x14ac:dyDescent="0.25">
      <c r="A266" s="12" t="s">
        <v>363</v>
      </c>
      <c r="B266" s="12" t="s">
        <v>364</v>
      </c>
      <c r="C266" s="138" t="s">
        <v>22</v>
      </c>
      <c r="D266" s="138"/>
      <c r="E266" s="138"/>
      <c r="F266" s="138">
        <v>200</v>
      </c>
      <c r="G266" s="138"/>
      <c r="H266" s="138" t="s">
        <v>23</v>
      </c>
      <c r="I266" s="138"/>
      <c r="J266" s="4" t="s">
        <v>23</v>
      </c>
      <c r="K266" s="4">
        <v>200</v>
      </c>
      <c r="L266" s="4" t="s">
        <v>23</v>
      </c>
      <c r="M266" s="4" t="s">
        <v>23</v>
      </c>
      <c r="N266" s="138" t="s">
        <v>24</v>
      </c>
      <c r="O266" s="138"/>
      <c r="P266" s="12" t="s">
        <v>326</v>
      </c>
      <c r="Q266" s="10">
        <v>2</v>
      </c>
      <c r="R266" s="41"/>
    </row>
    <row r="267" spans="1:18" ht="7.5" customHeight="1" x14ac:dyDescent="0.25">
      <c r="A267" s="12" t="s">
        <v>365</v>
      </c>
      <c r="B267" s="12" t="s">
        <v>366</v>
      </c>
      <c r="C267" s="138" t="s">
        <v>22</v>
      </c>
      <c r="D267" s="138"/>
      <c r="E267" s="138"/>
      <c r="F267" s="138">
        <v>200</v>
      </c>
      <c r="G267" s="138"/>
      <c r="H267" s="138" t="s">
        <v>23</v>
      </c>
      <c r="I267" s="138"/>
      <c r="J267" s="4" t="s">
        <v>23</v>
      </c>
      <c r="K267" s="4">
        <v>200</v>
      </c>
      <c r="L267" s="4" t="s">
        <v>23</v>
      </c>
      <c r="M267" s="4" t="s">
        <v>23</v>
      </c>
      <c r="N267" s="138" t="s">
        <v>24</v>
      </c>
      <c r="O267" s="138"/>
      <c r="P267" s="12" t="s">
        <v>326</v>
      </c>
      <c r="Q267" s="10">
        <v>2</v>
      </c>
      <c r="R267" s="41"/>
    </row>
    <row r="268" spans="1:18" ht="7.5" customHeight="1" x14ac:dyDescent="0.25">
      <c r="A268" s="12" t="s">
        <v>367</v>
      </c>
      <c r="B268" s="12" t="s">
        <v>368</v>
      </c>
      <c r="C268" s="138" t="s">
        <v>22</v>
      </c>
      <c r="D268" s="138"/>
      <c r="E268" s="138"/>
      <c r="F268" s="138">
        <v>200</v>
      </c>
      <c r="G268" s="138"/>
      <c r="H268" s="138" t="s">
        <v>23</v>
      </c>
      <c r="I268" s="138"/>
      <c r="J268" s="4" t="s">
        <v>23</v>
      </c>
      <c r="K268" s="4">
        <v>200</v>
      </c>
      <c r="L268" s="4" t="s">
        <v>23</v>
      </c>
      <c r="M268" s="4" t="s">
        <v>23</v>
      </c>
      <c r="N268" s="138" t="s">
        <v>24</v>
      </c>
      <c r="O268" s="138"/>
      <c r="P268" s="12" t="s">
        <v>326</v>
      </c>
      <c r="Q268" s="10">
        <v>2</v>
      </c>
      <c r="R268" s="41"/>
    </row>
    <row r="269" spans="1:18" ht="7.5" customHeight="1" x14ac:dyDescent="0.25">
      <c r="A269" s="12" t="s">
        <v>369</v>
      </c>
      <c r="B269" s="12" t="s">
        <v>370</v>
      </c>
      <c r="C269" s="138" t="s">
        <v>22</v>
      </c>
      <c r="D269" s="138"/>
      <c r="E269" s="138"/>
      <c r="F269" s="138">
        <v>200</v>
      </c>
      <c r="G269" s="138"/>
      <c r="H269" s="138" t="s">
        <v>23</v>
      </c>
      <c r="I269" s="138"/>
      <c r="J269" s="4" t="s">
        <v>23</v>
      </c>
      <c r="K269" s="4">
        <v>200</v>
      </c>
      <c r="L269" s="4" t="s">
        <v>23</v>
      </c>
      <c r="M269" s="4" t="s">
        <v>23</v>
      </c>
      <c r="N269" s="138" t="s">
        <v>24</v>
      </c>
      <c r="O269" s="138"/>
      <c r="P269" s="12" t="s">
        <v>326</v>
      </c>
      <c r="Q269" s="10">
        <v>2</v>
      </c>
      <c r="R269" s="41"/>
    </row>
    <row r="270" spans="1:18" ht="7.5" customHeight="1" x14ac:dyDescent="0.25">
      <c r="A270" s="12" t="s">
        <v>371</v>
      </c>
      <c r="B270" s="12" t="s">
        <v>372</v>
      </c>
      <c r="C270" s="138" t="s">
        <v>22</v>
      </c>
      <c r="D270" s="138"/>
      <c r="E270" s="138"/>
      <c r="F270" s="138">
        <v>200</v>
      </c>
      <c r="G270" s="138"/>
      <c r="H270" s="138" t="s">
        <v>23</v>
      </c>
      <c r="I270" s="138"/>
      <c r="J270" s="4" t="s">
        <v>23</v>
      </c>
      <c r="K270" s="4">
        <v>200</v>
      </c>
      <c r="L270" s="4" t="s">
        <v>23</v>
      </c>
      <c r="M270" s="4" t="s">
        <v>23</v>
      </c>
      <c r="N270" s="138" t="s">
        <v>24</v>
      </c>
      <c r="O270" s="138"/>
      <c r="P270" s="12" t="s">
        <v>326</v>
      </c>
      <c r="Q270" s="10">
        <v>2</v>
      </c>
      <c r="R270" s="41"/>
    </row>
    <row r="271" spans="1:18" ht="7.5" customHeight="1" x14ac:dyDescent="0.25">
      <c r="A271" s="12" t="s">
        <v>373</v>
      </c>
      <c r="B271" s="12" t="s">
        <v>374</v>
      </c>
      <c r="C271" s="138" t="s">
        <v>22</v>
      </c>
      <c r="D271" s="138"/>
      <c r="E271" s="138"/>
      <c r="F271" s="138">
        <v>200</v>
      </c>
      <c r="G271" s="138"/>
      <c r="H271" s="138" t="s">
        <v>23</v>
      </c>
      <c r="I271" s="138"/>
      <c r="J271" s="4" t="s">
        <v>23</v>
      </c>
      <c r="K271" s="4">
        <v>200</v>
      </c>
      <c r="L271" s="4" t="s">
        <v>23</v>
      </c>
      <c r="M271" s="4" t="s">
        <v>23</v>
      </c>
      <c r="N271" s="138" t="s">
        <v>24</v>
      </c>
      <c r="O271" s="138"/>
      <c r="P271" s="12" t="s">
        <v>326</v>
      </c>
      <c r="Q271" s="10">
        <v>2</v>
      </c>
      <c r="R271" s="41"/>
    </row>
    <row r="272" spans="1:18" ht="7.5" customHeight="1" x14ac:dyDescent="0.25">
      <c r="A272" s="12" t="s">
        <v>375</v>
      </c>
      <c r="B272" s="12" t="s">
        <v>376</v>
      </c>
      <c r="C272" s="138" t="s">
        <v>22</v>
      </c>
      <c r="D272" s="138"/>
      <c r="E272" s="138"/>
      <c r="F272" s="138">
        <v>200</v>
      </c>
      <c r="G272" s="138"/>
      <c r="H272" s="138" t="s">
        <v>23</v>
      </c>
      <c r="I272" s="138"/>
      <c r="J272" s="4" t="s">
        <v>23</v>
      </c>
      <c r="K272" s="4">
        <v>200</v>
      </c>
      <c r="L272" s="4" t="s">
        <v>23</v>
      </c>
      <c r="M272" s="4" t="s">
        <v>23</v>
      </c>
      <c r="N272" s="138" t="s">
        <v>24</v>
      </c>
      <c r="O272" s="138"/>
      <c r="P272" s="12" t="s">
        <v>326</v>
      </c>
      <c r="Q272" s="10">
        <v>2</v>
      </c>
      <c r="R272" s="41"/>
    </row>
    <row r="273" spans="1:25" ht="7.5" customHeight="1" x14ac:dyDescent="0.25">
      <c r="A273" s="12" t="s">
        <v>377</v>
      </c>
      <c r="B273" s="12" t="s">
        <v>378</v>
      </c>
      <c r="C273" s="138" t="s">
        <v>22</v>
      </c>
      <c r="D273" s="138"/>
      <c r="E273" s="138"/>
      <c r="F273" s="138">
        <v>200</v>
      </c>
      <c r="G273" s="138"/>
      <c r="H273" s="138" t="s">
        <v>23</v>
      </c>
      <c r="I273" s="138"/>
      <c r="J273" s="4" t="s">
        <v>23</v>
      </c>
      <c r="K273" s="4">
        <v>200</v>
      </c>
      <c r="L273" s="4" t="s">
        <v>23</v>
      </c>
      <c r="M273" s="4" t="s">
        <v>23</v>
      </c>
      <c r="N273" s="138" t="s">
        <v>24</v>
      </c>
      <c r="O273" s="138"/>
      <c r="P273" s="12" t="s">
        <v>326</v>
      </c>
      <c r="Q273" s="10">
        <v>2</v>
      </c>
      <c r="R273" s="41"/>
    </row>
    <row r="274" spans="1:25" ht="7.5" customHeight="1" x14ac:dyDescent="0.25">
      <c r="A274" s="12" t="s">
        <v>379</v>
      </c>
      <c r="B274" s="12" t="s">
        <v>380</v>
      </c>
      <c r="C274" s="138" t="s">
        <v>22</v>
      </c>
      <c r="D274" s="138"/>
      <c r="E274" s="138"/>
      <c r="F274" s="138">
        <v>200</v>
      </c>
      <c r="G274" s="138"/>
      <c r="H274" s="138" t="s">
        <v>23</v>
      </c>
      <c r="I274" s="138"/>
      <c r="J274" s="4" t="s">
        <v>23</v>
      </c>
      <c r="K274" s="4">
        <v>200</v>
      </c>
      <c r="L274" s="4" t="s">
        <v>23</v>
      </c>
      <c r="M274" s="4" t="s">
        <v>23</v>
      </c>
      <c r="N274" s="138" t="s">
        <v>24</v>
      </c>
      <c r="O274" s="138"/>
      <c r="P274" s="12" t="s">
        <v>326</v>
      </c>
      <c r="Q274" s="10">
        <v>2</v>
      </c>
      <c r="R274" s="41"/>
    </row>
    <row r="275" spans="1:25" ht="7.5" customHeight="1" x14ac:dyDescent="0.25">
      <c r="A275" s="12" t="s">
        <v>381</v>
      </c>
      <c r="B275" s="12" t="s">
        <v>382</v>
      </c>
      <c r="C275" s="138" t="s">
        <v>22</v>
      </c>
      <c r="D275" s="138"/>
      <c r="E275" s="138"/>
      <c r="F275" s="138">
        <v>200</v>
      </c>
      <c r="G275" s="138"/>
      <c r="H275" s="138" t="s">
        <v>23</v>
      </c>
      <c r="I275" s="138"/>
      <c r="J275" s="4" t="s">
        <v>23</v>
      </c>
      <c r="K275" s="4">
        <v>200</v>
      </c>
      <c r="L275" s="4" t="s">
        <v>23</v>
      </c>
      <c r="M275" s="4" t="s">
        <v>23</v>
      </c>
      <c r="N275" s="138" t="s">
        <v>24</v>
      </c>
      <c r="O275" s="138"/>
      <c r="P275" s="12" t="s">
        <v>326</v>
      </c>
      <c r="Q275" s="10">
        <v>2</v>
      </c>
      <c r="R275" s="41"/>
    </row>
    <row r="276" spans="1:25" x14ac:dyDescent="0.25">
      <c r="A276" s="4">
        <v>12</v>
      </c>
      <c r="B276" s="146" t="s">
        <v>383</v>
      </c>
      <c r="C276" s="146"/>
      <c r="D276" s="146"/>
      <c r="E276" s="146"/>
      <c r="F276" s="146"/>
      <c r="G276" s="146"/>
      <c r="H276" s="146"/>
      <c r="I276" s="146"/>
      <c r="J276" s="146"/>
      <c r="K276" s="146"/>
      <c r="L276" s="146"/>
      <c r="M276" s="146"/>
      <c r="N276" s="146"/>
      <c r="O276" s="146"/>
      <c r="P276" s="146"/>
      <c r="Q276" s="146"/>
      <c r="R276" s="41"/>
    </row>
    <row r="277" spans="1:25" x14ac:dyDescent="0.25">
      <c r="A277" s="4" t="s">
        <v>384</v>
      </c>
      <c r="B277" s="5" t="s">
        <v>18</v>
      </c>
      <c r="C277" s="138" t="s">
        <v>19</v>
      </c>
      <c r="D277" s="138"/>
      <c r="E277" s="138"/>
      <c r="F277" s="138"/>
      <c r="G277" s="138"/>
      <c r="H277" s="138"/>
      <c r="I277" s="138"/>
      <c r="J277" s="138"/>
      <c r="K277" s="138"/>
      <c r="L277" s="138"/>
      <c r="M277" s="138"/>
      <c r="N277" s="138"/>
      <c r="O277" s="138"/>
      <c r="P277" s="138"/>
      <c r="Q277" s="138"/>
      <c r="R277" s="41"/>
    </row>
    <row r="278" spans="1:25" ht="33" customHeight="1" x14ac:dyDescent="0.25">
      <c r="A278" s="12" t="s">
        <v>385</v>
      </c>
      <c r="B278" s="12" t="s">
        <v>780</v>
      </c>
      <c r="C278" s="138" t="s">
        <v>22</v>
      </c>
      <c r="D278" s="138"/>
      <c r="E278" s="138"/>
      <c r="F278" s="138">
        <v>46740</v>
      </c>
      <c r="G278" s="138"/>
      <c r="H278" s="138" t="s">
        <v>23</v>
      </c>
      <c r="I278" s="138"/>
      <c r="J278" s="4">
        <v>40000</v>
      </c>
      <c r="K278" s="4">
        <v>6740</v>
      </c>
      <c r="L278" s="4" t="s">
        <v>23</v>
      </c>
      <c r="M278" s="4" t="s">
        <v>23</v>
      </c>
      <c r="N278" s="138" t="s">
        <v>24</v>
      </c>
      <c r="O278" s="138"/>
      <c r="P278" s="12" t="s">
        <v>386</v>
      </c>
      <c r="Q278" s="10">
        <v>4</v>
      </c>
      <c r="R278" s="41"/>
    </row>
    <row r="279" spans="1:25" s="71" customFormat="1" ht="8.25" customHeight="1" x14ac:dyDescent="0.25">
      <c r="A279" s="62" t="s">
        <v>387</v>
      </c>
      <c r="B279" s="62" t="s">
        <v>388</v>
      </c>
      <c r="C279" s="147" t="s">
        <v>22</v>
      </c>
      <c r="D279" s="147"/>
      <c r="E279" s="147"/>
      <c r="F279" s="147">
        <v>15150</v>
      </c>
      <c r="G279" s="147"/>
      <c r="H279" s="147" t="s">
        <v>23</v>
      </c>
      <c r="I279" s="147"/>
      <c r="J279" s="73">
        <v>15000</v>
      </c>
      <c r="K279" s="73">
        <v>150</v>
      </c>
      <c r="L279" s="73" t="s">
        <v>23</v>
      </c>
      <c r="M279" s="73" t="s">
        <v>23</v>
      </c>
      <c r="N279" s="147" t="s">
        <v>24</v>
      </c>
      <c r="O279" s="147"/>
      <c r="P279" s="62" t="s">
        <v>386</v>
      </c>
      <c r="Q279" s="68">
        <v>1</v>
      </c>
      <c r="R279" s="69"/>
      <c r="S279" s="70"/>
      <c r="T279" s="70"/>
      <c r="U279" s="70"/>
      <c r="V279" s="70"/>
      <c r="W279" s="70"/>
      <c r="X279" s="70"/>
      <c r="Y279" s="70"/>
    </row>
    <row r="280" spans="1:25" s="71" customFormat="1" ht="8.25" customHeight="1" x14ac:dyDescent="0.25">
      <c r="A280" s="62" t="s">
        <v>389</v>
      </c>
      <c r="B280" s="62" t="s">
        <v>390</v>
      </c>
      <c r="C280" s="147" t="s">
        <v>22</v>
      </c>
      <c r="D280" s="147"/>
      <c r="E280" s="147"/>
      <c r="F280" s="147">
        <v>25250</v>
      </c>
      <c r="G280" s="147"/>
      <c r="H280" s="147" t="s">
        <v>23</v>
      </c>
      <c r="I280" s="147"/>
      <c r="J280" s="73">
        <v>25000</v>
      </c>
      <c r="K280" s="73">
        <v>250</v>
      </c>
      <c r="L280" s="73" t="s">
        <v>23</v>
      </c>
      <c r="M280" s="73" t="s">
        <v>23</v>
      </c>
      <c r="N280" s="147" t="s">
        <v>24</v>
      </c>
      <c r="O280" s="147"/>
      <c r="P280" s="62" t="s">
        <v>386</v>
      </c>
      <c r="Q280" s="68">
        <v>1</v>
      </c>
      <c r="R280" s="69"/>
      <c r="S280" s="70"/>
      <c r="T280" s="70"/>
      <c r="U280" s="70"/>
      <c r="V280" s="70"/>
      <c r="W280" s="70"/>
      <c r="X280" s="70"/>
      <c r="Y280" s="70"/>
    </row>
    <row r="281" spans="1:25" s="71" customFormat="1" ht="8.25" customHeight="1" x14ac:dyDescent="0.25">
      <c r="A281" s="62" t="s">
        <v>391</v>
      </c>
      <c r="B281" s="62" t="s">
        <v>392</v>
      </c>
      <c r="C281" s="147" t="s">
        <v>22</v>
      </c>
      <c r="D281" s="147"/>
      <c r="E281" s="147"/>
      <c r="F281" s="147">
        <v>3170</v>
      </c>
      <c r="G281" s="147"/>
      <c r="H281" s="147" t="s">
        <v>23</v>
      </c>
      <c r="I281" s="147"/>
      <c r="J281" s="73" t="s">
        <v>23</v>
      </c>
      <c r="K281" s="73">
        <v>3170</v>
      </c>
      <c r="L281" s="73" t="s">
        <v>23</v>
      </c>
      <c r="M281" s="73" t="s">
        <v>23</v>
      </c>
      <c r="N281" s="147" t="s">
        <v>24</v>
      </c>
      <c r="O281" s="147"/>
      <c r="P281" s="62" t="s">
        <v>386</v>
      </c>
      <c r="Q281" s="68">
        <v>1</v>
      </c>
      <c r="R281" s="69"/>
      <c r="S281" s="70"/>
      <c r="T281" s="70"/>
      <c r="U281" s="70"/>
      <c r="V281" s="70"/>
      <c r="W281" s="70"/>
      <c r="X281" s="70"/>
      <c r="Y281" s="70"/>
    </row>
    <row r="282" spans="1:25" s="71" customFormat="1" ht="8.25" customHeight="1" x14ac:dyDescent="0.25">
      <c r="A282" s="62" t="s">
        <v>393</v>
      </c>
      <c r="B282" s="62" t="s">
        <v>394</v>
      </c>
      <c r="C282" s="147" t="s">
        <v>22</v>
      </c>
      <c r="D282" s="147"/>
      <c r="E282" s="147"/>
      <c r="F282" s="147">
        <v>3170</v>
      </c>
      <c r="G282" s="147"/>
      <c r="H282" s="147" t="s">
        <v>23</v>
      </c>
      <c r="I282" s="147"/>
      <c r="J282" s="73" t="s">
        <v>23</v>
      </c>
      <c r="K282" s="73">
        <v>3170</v>
      </c>
      <c r="L282" s="73" t="s">
        <v>23</v>
      </c>
      <c r="M282" s="73" t="s">
        <v>23</v>
      </c>
      <c r="N282" s="147" t="s">
        <v>24</v>
      </c>
      <c r="O282" s="147"/>
      <c r="P282" s="62" t="s">
        <v>386</v>
      </c>
      <c r="Q282" s="68">
        <v>1</v>
      </c>
      <c r="R282" s="69"/>
      <c r="S282" s="70"/>
      <c r="T282" s="70"/>
      <c r="U282" s="70"/>
      <c r="V282" s="70"/>
      <c r="W282" s="70"/>
      <c r="X282" s="70"/>
      <c r="Y282" s="70"/>
    </row>
    <row r="283" spans="1:25" x14ac:dyDescent="0.25">
      <c r="A283" s="4">
        <v>13</v>
      </c>
      <c r="B283" s="146" t="s">
        <v>395</v>
      </c>
      <c r="C283" s="146"/>
      <c r="D283" s="146"/>
      <c r="E283" s="146"/>
      <c r="F283" s="146"/>
      <c r="G283" s="146"/>
      <c r="H283" s="146"/>
      <c r="I283" s="146"/>
      <c r="J283" s="146"/>
      <c r="K283" s="146"/>
      <c r="L283" s="146"/>
      <c r="M283" s="146"/>
      <c r="N283" s="146"/>
      <c r="O283" s="146"/>
      <c r="P283" s="146"/>
      <c r="Q283" s="146"/>
      <c r="R283" s="41"/>
    </row>
    <row r="284" spans="1:25" x14ac:dyDescent="0.25">
      <c r="A284" s="4" t="s">
        <v>396</v>
      </c>
      <c r="B284" s="5" t="s">
        <v>18</v>
      </c>
      <c r="C284" s="138" t="s">
        <v>19</v>
      </c>
      <c r="D284" s="138"/>
      <c r="E284" s="138"/>
      <c r="F284" s="138"/>
      <c r="G284" s="138"/>
      <c r="H284" s="138"/>
      <c r="I284" s="138"/>
      <c r="J284" s="138"/>
      <c r="K284" s="138"/>
      <c r="L284" s="138"/>
      <c r="M284" s="138"/>
      <c r="N284" s="138"/>
      <c r="O284" s="138"/>
      <c r="P284" s="138"/>
      <c r="Q284" s="138"/>
      <c r="R284" s="41"/>
    </row>
    <row r="285" spans="1:25" ht="34.5" customHeight="1" x14ac:dyDescent="0.25">
      <c r="A285" s="12" t="s">
        <v>397</v>
      </c>
      <c r="B285" s="12" t="s">
        <v>781</v>
      </c>
      <c r="C285" s="138" t="s">
        <v>22</v>
      </c>
      <c r="D285" s="138"/>
      <c r="E285" s="138"/>
      <c r="F285" s="138">
        <v>2400</v>
      </c>
      <c r="G285" s="138"/>
      <c r="H285" s="138" t="s">
        <v>23</v>
      </c>
      <c r="I285" s="138"/>
      <c r="J285" s="4">
        <v>2280</v>
      </c>
      <c r="K285" s="4">
        <v>120</v>
      </c>
      <c r="L285" s="4" t="s">
        <v>23</v>
      </c>
      <c r="M285" s="4" t="s">
        <v>23</v>
      </c>
      <c r="N285" s="138" t="s">
        <v>24</v>
      </c>
      <c r="O285" s="138"/>
      <c r="P285" s="12" t="s">
        <v>398</v>
      </c>
      <c r="Q285" s="10">
        <v>2</v>
      </c>
      <c r="R285" s="41"/>
    </row>
    <row r="286" spans="1:25" ht="7.5" customHeight="1" x14ac:dyDescent="0.25">
      <c r="A286" s="12" t="s">
        <v>399</v>
      </c>
      <c r="B286" s="12" t="s">
        <v>400</v>
      </c>
      <c r="C286" s="138" t="s">
        <v>22</v>
      </c>
      <c r="D286" s="138"/>
      <c r="E286" s="138"/>
      <c r="F286" s="138">
        <v>1200</v>
      </c>
      <c r="G286" s="138"/>
      <c r="H286" s="138" t="s">
        <v>23</v>
      </c>
      <c r="I286" s="138"/>
      <c r="J286" s="4">
        <v>1140</v>
      </c>
      <c r="K286" s="4">
        <v>60</v>
      </c>
      <c r="L286" s="4" t="s">
        <v>23</v>
      </c>
      <c r="M286" s="4" t="s">
        <v>23</v>
      </c>
      <c r="N286" s="138" t="s">
        <v>24</v>
      </c>
      <c r="O286" s="138"/>
      <c r="P286" s="12" t="s">
        <v>398</v>
      </c>
      <c r="Q286" s="10">
        <v>1</v>
      </c>
      <c r="R286" s="41"/>
    </row>
    <row r="287" spans="1:25" ht="7.5" customHeight="1" x14ac:dyDescent="0.25">
      <c r="A287" s="12" t="s">
        <v>399</v>
      </c>
      <c r="B287" s="12" t="s">
        <v>401</v>
      </c>
      <c r="C287" s="138" t="s">
        <v>22</v>
      </c>
      <c r="D287" s="138"/>
      <c r="E287" s="138"/>
      <c r="F287" s="138">
        <v>1200</v>
      </c>
      <c r="G287" s="138"/>
      <c r="H287" s="138" t="s">
        <v>23</v>
      </c>
      <c r="I287" s="138"/>
      <c r="J287" s="4">
        <v>1140</v>
      </c>
      <c r="K287" s="4">
        <v>60</v>
      </c>
      <c r="L287" s="4" t="s">
        <v>23</v>
      </c>
      <c r="M287" s="4" t="s">
        <v>23</v>
      </c>
      <c r="N287" s="138" t="s">
        <v>24</v>
      </c>
      <c r="O287" s="138"/>
      <c r="P287" s="12" t="s">
        <v>398</v>
      </c>
      <c r="Q287" s="10">
        <v>1</v>
      </c>
      <c r="R287" s="41"/>
    </row>
    <row r="288" spans="1:25" x14ac:dyDescent="0.25">
      <c r="A288" s="12"/>
      <c r="B288" s="12" t="s">
        <v>402</v>
      </c>
      <c r="C288" s="138" t="s">
        <v>30</v>
      </c>
      <c r="D288" s="138"/>
      <c r="E288" s="138"/>
      <c r="F288" s="143">
        <v>108807.2</v>
      </c>
      <c r="G288" s="143"/>
      <c r="H288" s="138" t="s">
        <v>23</v>
      </c>
      <c r="I288" s="138"/>
      <c r="J288" s="7">
        <v>48169.4</v>
      </c>
      <c r="K288" s="7">
        <v>60637.8</v>
      </c>
      <c r="L288" s="4" t="s">
        <v>23</v>
      </c>
      <c r="M288" s="4" t="s">
        <v>23</v>
      </c>
      <c r="N288" s="138" t="s">
        <v>403</v>
      </c>
      <c r="O288" s="138"/>
      <c r="P288" s="4" t="s">
        <v>403</v>
      </c>
      <c r="Q288" s="10" t="s">
        <v>403</v>
      </c>
      <c r="R288" s="41"/>
    </row>
    <row r="289" spans="1:25" ht="27" customHeight="1" x14ac:dyDescent="0.25">
      <c r="A289" s="138" t="s">
        <v>0</v>
      </c>
      <c r="B289" s="138" t="s">
        <v>1</v>
      </c>
      <c r="C289" s="138" t="s">
        <v>2</v>
      </c>
      <c r="D289" s="154" t="s">
        <v>3</v>
      </c>
      <c r="E289" s="154"/>
      <c r="F289" s="138" t="s">
        <v>4</v>
      </c>
      <c r="G289" s="138"/>
      <c r="H289" s="138"/>
      <c r="I289" s="138"/>
      <c r="J289" s="138"/>
      <c r="K289" s="138"/>
      <c r="L289" s="138"/>
      <c r="M289" s="138"/>
      <c r="N289" s="138"/>
      <c r="O289" s="138" t="s">
        <v>5</v>
      </c>
      <c r="P289" s="138"/>
      <c r="Q289" s="138" t="s">
        <v>6</v>
      </c>
      <c r="R289" s="138"/>
      <c r="S289" s="138"/>
      <c r="T289" s="22"/>
    </row>
    <row r="290" spans="1:25" x14ac:dyDescent="0.25">
      <c r="A290" s="138"/>
      <c r="B290" s="138"/>
      <c r="C290" s="138"/>
      <c r="D290" s="154"/>
      <c r="E290" s="154"/>
      <c r="F290" s="154" t="s">
        <v>7</v>
      </c>
      <c r="G290" s="154"/>
      <c r="H290" s="154"/>
      <c r="I290" s="154" t="s">
        <v>8</v>
      </c>
      <c r="J290" s="154"/>
      <c r="K290" s="154" t="s">
        <v>9</v>
      </c>
      <c r="L290" s="154" t="s">
        <v>10</v>
      </c>
      <c r="M290" s="154" t="s">
        <v>11</v>
      </c>
      <c r="N290" s="154"/>
      <c r="O290" s="138"/>
      <c r="P290" s="138"/>
      <c r="Q290" s="138"/>
      <c r="R290" s="138"/>
      <c r="S290" s="138"/>
      <c r="T290" s="41"/>
    </row>
    <row r="291" spans="1:25" x14ac:dyDescent="0.25">
      <c r="A291" s="138"/>
      <c r="B291" s="138"/>
      <c r="C291" s="138"/>
      <c r="D291" s="154"/>
      <c r="E291" s="154"/>
      <c r="F291" s="154"/>
      <c r="G291" s="154"/>
      <c r="H291" s="154"/>
      <c r="I291" s="154"/>
      <c r="J291" s="154"/>
      <c r="K291" s="154"/>
      <c r="L291" s="154"/>
      <c r="M291" s="154"/>
      <c r="N291" s="154"/>
      <c r="O291" s="138"/>
      <c r="P291" s="138"/>
      <c r="Q291" s="138" t="s">
        <v>12</v>
      </c>
      <c r="R291" s="138"/>
      <c r="S291" s="17" t="s">
        <v>13</v>
      </c>
      <c r="T291" s="41"/>
    </row>
    <row r="292" spans="1:25" x14ac:dyDescent="0.25">
      <c r="A292" s="4">
        <v>1</v>
      </c>
      <c r="B292" s="4">
        <v>2</v>
      </c>
      <c r="C292" s="4">
        <v>3</v>
      </c>
      <c r="D292" s="138">
        <v>4</v>
      </c>
      <c r="E292" s="138"/>
      <c r="F292" s="138">
        <v>5</v>
      </c>
      <c r="G292" s="138"/>
      <c r="H292" s="138"/>
      <c r="I292" s="138">
        <v>6</v>
      </c>
      <c r="J292" s="138"/>
      <c r="K292" s="4">
        <v>7</v>
      </c>
      <c r="L292" s="4">
        <v>8</v>
      </c>
      <c r="M292" s="138">
        <v>9</v>
      </c>
      <c r="N292" s="138"/>
      <c r="O292" s="138">
        <v>10</v>
      </c>
      <c r="P292" s="138"/>
      <c r="Q292" s="138">
        <v>11</v>
      </c>
      <c r="R292" s="138"/>
      <c r="S292" s="17">
        <v>12</v>
      </c>
      <c r="T292" s="22"/>
    </row>
    <row r="293" spans="1:25" x14ac:dyDescent="0.25">
      <c r="A293" s="4"/>
      <c r="B293" s="146" t="s">
        <v>409</v>
      </c>
      <c r="C293" s="146"/>
      <c r="D293" s="146"/>
      <c r="E293" s="146"/>
      <c r="F293" s="146"/>
      <c r="G293" s="146"/>
      <c r="H293" s="146"/>
      <c r="I293" s="146"/>
      <c r="J293" s="146"/>
      <c r="K293" s="146"/>
      <c r="L293" s="146"/>
      <c r="M293" s="146"/>
      <c r="N293" s="146"/>
      <c r="O293" s="146"/>
      <c r="P293" s="146"/>
      <c r="Q293" s="146"/>
      <c r="R293" s="146"/>
      <c r="S293" s="146"/>
      <c r="T293" s="22"/>
    </row>
    <row r="294" spans="1:25" x14ac:dyDescent="0.25">
      <c r="A294" s="4">
        <v>1</v>
      </c>
      <c r="B294" s="146" t="s">
        <v>410</v>
      </c>
      <c r="C294" s="146"/>
      <c r="D294" s="146"/>
      <c r="E294" s="146"/>
      <c r="F294" s="146"/>
      <c r="G294" s="146"/>
      <c r="H294" s="146"/>
      <c r="I294" s="146"/>
      <c r="J294" s="146"/>
      <c r="K294" s="146"/>
      <c r="L294" s="146"/>
      <c r="M294" s="146"/>
      <c r="N294" s="146"/>
      <c r="O294" s="146"/>
      <c r="P294" s="146"/>
      <c r="Q294" s="146"/>
      <c r="R294" s="146"/>
      <c r="S294" s="146"/>
      <c r="T294" s="22"/>
    </row>
    <row r="295" spans="1:25" x14ac:dyDescent="0.25">
      <c r="A295" s="4" t="s">
        <v>17</v>
      </c>
      <c r="B295" s="4" t="s">
        <v>18</v>
      </c>
      <c r="C295" s="138" t="s">
        <v>19</v>
      </c>
      <c r="D295" s="138"/>
      <c r="E295" s="138"/>
      <c r="F295" s="138"/>
      <c r="G295" s="138"/>
      <c r="H295" s="138"/>
      <c r="I295" s="138"/>
      <c r="J295" s="138"/>
      <c r="K295" s="138"/>
      <c r="L295" s="138"/>
      <c r="M295" s="138"/>
      <c r="N295" s="138"/>
      <c r="O295" s="138"/>
      <c r="P295" s="138"/>
      <c r="Q295" s="138"/>
      <c r="R295" s="138"/>
      <c r="S295" s="138"/>
      <c r="T295" s="22"/>
    </row>
    <row r="296" spans="1:25" ht="39" customHeight="1" x14ac:dyDescent="0.25">
      <c r="A296" s="12" t="s">
        <v>20</v>
      </c>
      <c r="B296" s="12" t="s">
        <v>782</v>
      </c>
      <c r="C296" s="138" t="s">
        <v>30</v>
      </c>
      <c r="D296" s="138"/>
      <c r="E296" s="143">
        <v>26375.200000000001</v>
      </c>
      <c r="F296" s="143"/>
      <c r="G296" s="138">
        <v>7503.3</v>
      </c>
      <c r="H296" s="138"/>
      <c r="I296" s="138"/>
      <c r="J296" s="143">
        <v>9414.2000000000007</v>
      </c>
      <c r="K296" s="143">
        <v>5000</v>
      </c>
      <c r="L296" s="138" t="s">
        <v>23</v>
      </c>
      <c r="M296" s="143">
        <v>4457.7</v>
      </c>
      <c r="N296" s="143"/>
      <c r="O296" s="51" t="s">
        <v>411</v>
      </c>
      <c r="P296" s="53"/>
      <c r="Q296" s="54"/>
      <c r="R296" s="42" t="s">
        <v>412</v>
      </c>
      <c r="S296" s="17">
        <v>3</v>
      </c>
      <c r="T296" s="41"/>
    </row>
    <row r="297" spans="1:25" ht="52.5" x14ac:dyDescent="0.25">
      <c r="A297" s="13"/>
      <c r="B297" s="13"/>
      <c r="C297" s="138"/>
      <c r="D297" s="138"/>
      <c r="E297" s="143"/>
      <c r="F297" s="143"/>
      <c r="G297" s="138"/>
      <c r="H297" s="138"/>
      <c r="I297" s="138"/>
      <c r="J297" s="143"/>
      <c r="K297" s="143"/>
      <c r="L297" s="138"/>
      <c r="M297" s="143"/>
      <c r="N297" s="143"/>
      <c r="O297" s="52"/>
      <c r="P297" s="53"/>
      <c r="Q297" s="54"/>
      <c r="R297" s="42" t="s">
        <v>413</v>
      </c>
      <c r="S297" s="17">
        <v>11</v>
      </c>
      <c r="T297" s="41"/>
    </row>
    <row r="298" spans="1:25" s="71" customFormat="1" ht="9" customHeight="1" x14ac:dyDescent="0.25">
      <c r="A298" s="62" t="s">
        <v>34</v>
      </c>
      <c r="B298" s="62" t="s">
        <v>414</v>
      </c>
      <c r="C298" s="147" t="s">
        <v>30</v>
      </c>
      <c r="D298" s="147"/>
      <c r="E298" s="148">
        <v>5715.7</v>
      </c>
      <c r="F298" s="148"/>
      <c r="G298" s="147">
        <v>2180.6</v>
      </c>
      <c r="H298" s="147"/>
      <c r="I298" s="147"/>
      <c r="J298" s="66">
        <v>475.6</v>
      </c>
      <c r="K298" s="66">
        <v>1281.9000000000001</v>
      </c>
      <c r="L298" s="73" t="s">
        <v>23</v>
      </c>
      <c r="M298" s="148">
        <v>1777.6</v>
      </c>
      <c r="N298" s="148"/>
      <c r="O298" s="64" t="s">
        <v>411</v>
      </c>
      <c r="P298" s="79"/>
      <c r="Q298" s="65"/>
      <c r="R298" s="79" t="s">
        <v>412</v>
      </c>
      <c r="S298" s="80">
        <v>3</v>
      </c>
      <c r="T298" s="69"/>
      <c r="U298" s="70"/>
      <c r="V298" s="70"/>
      <c r="W298" s="70"/>
      <c r="X298" s="70"/>
      <c r="Y298" s="70"/>
    </row>
    <row r="299" spans="1:25" s="71" customFormat="1" ht="9" customHeight="1" x14ac:dyDescent="0.25">
      <c r="A299" s="62" t="s">
        <v>36</v>
      </c>
      <c r="B299" s="62" t="s">
        <v>415</v>
      </c>
      <c r="C299" s="147" t="s">
        <v>30</v>
      </c>
      <c r="D299" s="147"/>
      <c r="E299" s="148">
        <v>20659.5</v>
      </c>
      <c r="F299" s="148"/>
      <c r="G299" s="147">
        <v>5322.7</v>
      </c>
      <c r="H299" s="147"/>
      <c r="I299" s="147"/>
      <c r="J299" s="66">
        <v>8938.6</v>
      </c>
      <c r="K299" s="66">
        <v>3718.1</v>
      </c>
      <c r="L299" s="73" t="s">
        <v>23</v>
      </c>
      <c r="M299" s="148">
        <v>2680.1</v>
      </c>
      <c r="N299" s="148"/>
      <c r="O299" s="81" t="s">
        <v>411</v>
      </c>
      <c r="P299" s="82"/>
      <c r="Q299" s="83"/>
      <c r="R299" s="79" t="s">
        <v>413</v>
      </c>
      <c r="S299" s="80">
        <v>11</v>
      </c>
      <c r="T299" s="69"/>
      <c r="U299" s="70"/>
      <c r="V299" s="70"/>
      <c r="W299" s="70"/>
      <c r="X299" s="70"/>
      <c r="Y299" s="70"/>
    </row>
    <row r="300" spans="1:25" x14ac:dyDescent="0.25">
      <c r="A300" s="4">
        <v>2</v>
      </c>
      <c r="B300" s="146" t="s">
        <v>416</v>
      </c>
      <c r="C300" s="146"/>
      <c r="D300" s="146"/>
      <c r="E300" s="146"/>
      <c r="F300" s="146"/>
      <c r="G300" s="146"/>
      <c r="H300" s="146"/>
      <c r="I300" s="146"/>
      <c r="J300" s="146"/>
      <c r="K300" s="146"/>
      <c r="L300" s="146"/>
      <c r="M300" s="146"/>
      <c r="N300" s="146"/>
      <c r="O300" s="146"/>
      <c r="P300" s="146"/>
      <c r="Q300" s="146"/>
      <c r="R300" s="146"/>
      <c r="S300" s="146"/>
      <c r="T300" s="22"/>
    </row>
    <row r="301" spans="1:25" x14ac:dyDescent="0.25">
      <c r="A301" s="4" t="s">
        <v>84</v>
      </c>
      <c r="B301" s="4" t="s">
        <v>18</v>
      </c>
      <c r="C301" s="138" t="s">
        <v>19</v>
      </c>
      <c r="D301" s="138"/>
      <c r="E301" s="138"/>
      <c r="F301" s="138"/>
      <c r="G301" s="138"/>
      <c r="H301" s="138"/>
      <c r="I301" s="138"/>
      <c r="J301" s="138"/>
      <c r="K301" s="138"/>
      <c r="L301" s="138"/>
      <c r="M301" s="138"/>
      <c r="N301" s="138"/>
      <c r="O301" s="138"/>
      <c r="P301" s="138"/>
      <c r="Q301" s="138"/>
      <c r="R301" s="138"/>
      <c r="S301" s="138"/>
      <c r="T301" s="22"/>
    </row>
    <row r="302" spans="1:25" ht="22.5" x14ac:dyDescent="0.25">
      <c r="A302" s="12" t="s">
        <v>85</v>
      </c>
      <c r="B302" s="12" t="s">
        <v>783</v>
      </c>
      <c r="C302" s="138" t="s">
        <v>30</v>
      </c>
      <c r="D302" s="138"/>
      <c r="E302" s="138">
        <v>5659</v>
      </c>
      <c r="F302" s="138"/>
      <c r="G302" s="138" t="s">
        <v>23</v>
      </c>
      <c r="H302" s="138"/>
      <c r="I302" s="138"/>
      <c r="J302" s="138">
        <v>5602.4</v>
      </c>
      <c r="K302" s="138">
        <v>56.6</v>
      </c>
      <c r="L302" s="138" t="s">
        <v>23</v>
      </c>
      <c r="M302" s="138" t="s">
        <v>23</v>
      </c>
      <c r="N302" s="138"/>
      <c r="O302" s="138" t="s">
        <v>24</v>
      </c>
      <c r="P302" s="138"/>
      <c r="Q302" s="138"/>
      <c r="R302" s="42" t="s">
        <v>418</v>
      </c>
      <c r="S302" s="17">
        <v>0</v>
      </c>
      <c r="T302" s="41"/>
    </row>
    <row r="303" spans="1:25" ht="30" x14ac:dyDescent="0.25">
      <c r="A303" s="13"/>
      <c r="B303" s="13"/>
      <c r="C303" s="138"/>
      <c r="D303" s="138"/>
      <c r="E303" s="138"/>
      <c r="F303" s="138"/>
      <c r="G303" s="138"/>
      <c r="H303" s="138"/>
      <c r="I303" s="138"/>
      <c r="J303" s="138"/>
      <c r="K303" s="138"/>
      <c r="L303" s="138"/>
      <c r="M303" s="138"/>
      <c r="N303" s="138"/>
      <c r="O303" s="155"/>
      <c r="P303" s="155"/>
      <c r="Q303" s="155"/>
      <c r="R303" s="42" t="s">
        <v>27</v>
      </c>
      <c r="S303" s="17">
        <v>0</v>
      </c>
      <c r="T303" s="41"/>
    </row>
    <row r="304" spans="1:25" ht="7.5" customHeight="1" x14ac:dyDescent="0.25">
      <c r="A304" s="12" t="s">
        <v>109</v>
      </c>
      <c r="B304" s="12" t="s">
        <v>419</v>
      </c>
      <c r="C304" s="138" t="s">
        <v>22</v>
      </c>
      <c r="D304" s="138"/>
      <c r="E304" s="138">
        <v>5659</v>
      </c>
      <c r="F304" s="138"/>
      <c r="G304" s="138" t="s">
        <v>23</v>
      </c>
      <c r="H304" s="138"/>
      <c r="I304" s="138"/>
      <c r="J304" s="4">
        <v>5602.4</v>
      </c>
      <c r="K304" s="4">
        <v>56.6</v>
      </c>
      <c r="L304" s="4" t="s">
        <v>23</v>
      </c>
      <c r="M304" s="138" t="s">
        <v>23</v>
      </c>
      <c r="N304" s="138"/>
      <c r="O304" s="138" t="s">
        <v>24</v>
      </c>
      <c r="P304" s="138"/>
      <c r="Q304" s="138"/>
      <c r="R304" s="42" t="s">
        <v>27</v>
      </c>
      <c r="S304" s="17">
        <v>1</v>
      </c>
      <c r="T304" s="41"/>
    </row>
    <row r="305" spans="1:25" x14ac:dyDescent="0.25">
      <c r="A305" s="4">
        <v>3</v>
      </c>
      <c r="B305" s="146" t="s">
        <v>420</v>
      </c>
      <c r="C305" s="146"/>
      <c r="D305" s="146"/>
      <c r="E305" s="146"/>
      <c r="F305" s="146"/>
      <c r="G305" s="146"/>
      <c r="H305" s="146"/>
      <c r="I305" s="146"/>
      <c r="J305" s="146"/>
      <c r="K305" s="146"/>
      <c r="L305" s="146"/>
      <c r="M305" s="146"/>
      <c r="N305" s="146"/>
      <c r="O305" s="146"/>
      <c r="P305" s="146"/>
      <c r="Q305" s="146"/>
      <c r="R305" s="146"/>
      <c r="S305" s="146"/>
      <c r="T305" s="22"/>
    </row>
    <row r="306" spans="1:25" x14ac:dyDescent="0.25">
      <c r="A306" s="4" t="s">
        <v>129</v>
      </c>
      <c r="B306" s="4" t="s">
        <v>18</v>
      </c>
      <c r="C306" s="138" t="s">
        <v>19</v>
      </c>
      <c r="D306" s="138"/>
      <c r="E306" s="138"/>
      <c r="F306" s="138"/>
      <c r="G306" s="138"/>
      <c r="H306" s="138"/>
      <c r="I306" s="138"/>
      <c r="J306" s="138"/>
      <c r="K306" s="138"/>
      <c r="L306" s="138"/>
      <c r="M306" s="138"/>
      <c r="N306" s="138"/>
      <c r="O306" s="138"/>
      <c r="P306" s="138"/>
      <c r="Q306" s="138"/>
      <c r="R306" s="138"/>
      <c r="S306" s="138"/>
      <c r="T306" s="22"/>
    </row>
    <row r="307" spans="1:25" x14ac:dyDescent="0.25">
      <c r="A307" s="4">
        <v>4</v>
      </c>
      <c r="B307" s="146" t="s">
        <v>422</v>
      </c>
      <c r="C307" s="146"/>
      <c r="D307" s="146"/>
      <c r="E307" s="146"/>
      <c r="F307" s="146"/>
      <c r="G307" s="146"/>
      <c r="H307" s="146"/>
      <c r="I307" s="146"/>
      <c r="J307" s="146"/>
      <c r="K307" s="146"/>
      <c r="L307" s="146"/>
      <c r="M307" s="146"/>
      <c r="N307" s="146"/>
      <c r="O307" s="146"/>
      <c r="P307" s="146"/>
      <c r="Q307" s="146"/>
      <c r="R307" s="146"/>
      <c r="S307" s="146"/>
      <c r="T307" s="22"/>
    </row>
    <row r="308" spans="1:25" x14ac:dyDescent="0.25">
      <c r="A308" s="4" t="s">
        <v>189</v>
      </c>
      <c r="B308" s="4" t="s">
        <v>18</v>
      </c>
      <c r="C308" s="138" t="s">
        <v>19</v>
      </c>
      <c r="D308" s="138"/>
      <c r="E308" s="138"/>
      <c r="F308" s="138"/>
      <c r="G308" s="138"/>
      <c r="H308" s="138"/>
      <c r="I308" s="138"/>
      <c r="J308" s="138"/>
      <c r="K308" s="138"/>
      <c r="L308" s="138"/>
      <c r="M308" s="138"/>
      <c r="N308" s="138"/>
      <c r="O308" s="138"/>
      <c r="P308" s="138"/>
      <c r="Q308" s="138"/>
      <c r="R308" s="138"/>
      <c r="S308" s="138"/>
      <c r="T308" s="22"/>
    </row>
    <row r="309" spans="1:25" x14ac:dyDescent="0.25">
      <c r="A309" s="4">
        <v>5</v>
      </c>
      <c r="B309" s="146" t="s">
        <v>424</v>
      </c>
      <c r="C309" s="146"/>
      <c r="D309" s="146"/>
      <c r="E309" s="146"/>
      <c r="F309" s="146"/>
      <c r="G309" s="146"/>
      <c r="H309" s="146"/>
      <c r="I309" s="146"/>
      <c r="J309" s="146"/>
      <c r="K309" s="146"/>
      <c r="L309" s="146"/>
      <c r="M309" s="146"/>
      <c r="N309" s="146"/>
      <c r="O309" s="146"/>
      <c r="P309" s="146"/>
      <c r="Q309" s="146"/>
      <c r="R309" s="146"/>
      <c r="S309" s="146"/>
      <c r="T309" s="22"/>
    </row>
    <row r="310" spans="1:25" x14ac:dyDescent="0.25">
      <c r="A310" s="4" t="s">
        <v>213</v>
      </c>
      <c r="B310" s="4" t="s">
        <v>18</v>
      </c>
      <c r="C310" s="138" t="s">
        <v>19</v>
      </c>
      <c r="D310" s="138"/>
      <c r="E310" s="138"/>
      <c r="F310" s="138"/>
      <c r="G310" s="138"/>
      <c r="H310" s="138"/>
      <c r="I310" s="138"/>
      <c r="J310" s="138"/>
      <c r="K310" s="138"/>
      <c r="L310" s="138"/>
      <c r="M310" s="138"/>
      <c r="N310" s="138"/>
      <c r="O310" s="138"/>
      <c r="P310" s="138"/>
      <c r="Q310" s="138"/>
      <c r="R310" s="138"/>
      <c r="S310" s="138"/>
      <c r="T310" s="22"/>
    </row>
    <row r="311" spans="1:25" ht="20.25" customHeight="1" x14ac:dyDescent="0.25">
      <c r="A311" s="12" t="s">
        <v>214</v>
      </c>
      <c r="B311" s="12" t="s">
        <v>784</v>
      </c>
      <c r="C311" s="138" t="s">
        <v>22</v>
      </c>
      <c r="D311" s="138"/>
      <c r="E311" s="143">
        <v>57583</v>
      </c>
      <c r="F311" s="143"/>
      <c r="G311" s="143"/>
      <c r="H311" s="143">
        <v>19547.3</v>
      </c>
      <c r="I311" s="143"/>
      <c r="J311" s="143">
        <v>27741.7</v>
      </c>
      <c r="K311" s="143">
        <v>10294</v>
      </c>
      <c r="L311" s="138" t="s">
        <v>23</v>
      </c>
      <c r="M311" s="138" t="s">
        <v>23</v>
      </c>
      <c r="N311" s="138"/>
      <c r="O311" s="154" t="s">
        <v>24</v>
      </c>
      <c r="P311" s="154"/>
      <c r="Q311" s="154"/>
      <c r="R311" s="42" t="s">
        <v>425</v>
      </c>
      <c r="S311" s="17">
        <v>752</v>
      </c>
      <c r="T311" s="41"/>
    </row>
    <row r="312" spans="1:25" ht="22.5" x14ac:dyDescent="0.25">
      <c r="A312" s="13"/>
      <c r="B312" s="13"/>
      <c r="C312" s="138"/>
      <c r="D312" s="138"/>
      <c r="E312" s="143"/>
      <c r="F312" s="143"/>
      <c r="G312" s="143"/>
      <c r="H312" s="143"/>
      <c r="I312" s="143"/>
      <c r="J312" s="143"/>
      <c r="K312" s="143"/>
      <c r="L312" s="138"/>
      <c r="M312" s="138"/>
      <c r="N312" s="138"/>
      <c r="O312" s="154"/>
      <c r="P312" s="154"/>
      <c r="Q312" s="154"/>
      <c r="R312" s="42" t="s">
        <v>426</v>
      </c>
      <c r="S312" s="17">
        <v>27.1</v>
      </c>
      <c r="T312" s="41"/>
    </row>
    <row r="313" spans="1:25" ht="22.5" x14ac:dyDescent="0.25">
      <c r="A313" s="13"/>
      <c r="B313" s="13"/>
      <c r="C313" s="138"/>
      <c r="D313" s="138"/>
      <c r="E313" s="143"/>
      <c r="F313" s="143"/>
      <c r="G313" s="143"/>
      <c r="H313" s="143"/>
      <c r="I313" s="143"/>
      <c r="J313" s="143"/>
      <c r="K313" s="143"/>
      <c r="L313" s="138"/>
      <c r="M313" s="138"/>
      <c r="N313" s="138"/>
      <c r="O313" s="154" t="s">
        <v>417</v>
      </c>
      <c r="P313" s="154"/>
      <c r="Q313" s="154"/>
      <c r="R313" s="42" t="s">
        <v>215</v>
      </c>
      <c r="S313" s="17">
        <v>1</v>
      </c>
      <c r="T313" s="41"/>
    </row>
    <row r="314" spans="1:25" x14ac:dyDescent="0.25">
      <c r="A314" s="13"/>
      <c r="B314" s="13"/>
      <c r="C314" s="138" t="s">
        <v>30</v>
      </c>
      <c r="D314" s="138"/>
      <c r="E314" s="143">
        <v>10432.1</v>
      </c>
      <c r="F314" s="143"/>
      <c r="G314" s="143"/>
      <c r="H314" s="138">
        <v>5117</v>
      </c>
      <c r="I314" s="138"/>
      <c r="J314" s="4">
        <v>3053</v>
      </c>
      <c r="K314" s="7">
        <v>2262.1</v>
      </c>
      <c r="L314" s="4" t="s">
        <v>23</v>
      </c>
      <c r="M314" s="138" t="s">
        <v>23</v>
      </c>
      <c r="N314" s="138"/>
      <c r="O314" s="157"/>
      <c r="P314" s="157"/>
      <c r="Q314" s="157"/>
      <c r="R314" s="17" t="s">
        <v>108</v>
      </c>
      <c r="S314" s="17">
        <v>0</v>
      </c>
      <c r="T314" s="41"/>
    </row>
    <row r="315" spans="1:25" ht="30" x14ac:dyDescent="0.25">
      <c r="A315" s="13"/>
      <c r="B315" s="13"/>
      <c r="C315" s="138" t="s">
        <v>31</v>
      </c>
      <c r="D315" s="138"/>
      <c r="E315" s="143">
        <v>47150.9</v>
      </c>
      <c r="F315" s="143"/>
      <c r="G315" s="143"/>
      <c r="H315" s="143">
        <v>14430.3</v>
      </c>
      <c r="I315" s="143"/>
      <c r="J315" s="143">
        <v>24688.7</v>
      </c>
      <c r="K315" s="143">
        <v>8031.9</v>
      </c>
      <c r="L315" s="138" t="s">
        <v>23</v>
      </c>
      <c r="M315" s="138" t="s">
        <v>23</v>
      </c>
      <c r="N315" s="138"/>
      <c r="O315" s="157"/>
      <c r="P315" s="157"/>
      <c r="Q315" s="157"/>
      <c r="R315" s="42" t="s">
        <v>425</v>
      </c>
      <c r="S315" s="17">
        <v>752</v>
      </c>
      <c r="T315" s="41"/>
    </row>
    <row r="316" spans="1:25" ht="22.5" x14ac:dyDescent="0.25">
      <c r="A316" s="13"/>
      <c r="B316" s="13"/>
      <c r="C316" s="138"/>
      <c r="D316" s="138"/>
      <c r="E316" s="143"/>
      <c r="F316" s="143"/>
      <c r="G316" s="143"/>
      <c r="H316" s="143"/>
      <c r="I316" s="143"/>
      <c r="J316" s="143"/>
      <c r="K316" s="143"/>
      <c r="L316" s="138"/>
      <c r="M316" s="138"/>
      <c r="N316" s="138"/>
      <c r="O316" s="157"/>
      <c r="P316" s="157"/>
      <c r="Q316" s="157"/>
      <c r="R316" s="42" t="s">
        <v>426</v>
      </c>
      <c r="S316" s="17">
        <v>27.1</v>
      </c>
      <c r="T316" s="41"/>
    </row>
    <row r="317" spans="1:25" ht="22.5" x14ac:dyDescent="0.25">
      <c r="A317" s="13"/>
      <c r="B317" s="13"/>
      <c r="C317" s="138"/>
      <c r="D317" s="138"/>
      <c r="E317" s="143"/>
      <c r="F317" s="143"/>
      <c r="G317" s="143"/>
      <c r="H317" s="143"/>
      <c r="I317" s="143"/>
      <c r="J317" s="143"/>
      <c r="K317" s="143"/>
      <c r="L317" s="138"/>
      <c r="M317" s="138"/>
      <c r="N317" s="138"/>
      <c r="O317" s="157"/>
      <c r="P317" s="157"/>
      <c r="Q317" s="157"/>
      <c r="R317" s="42" t="s">
        <v>215</v>
      </c>
      <c r="S317" s="17">
        <v>1</v>
      </c>
      <c r="T317" s="41"/>
    </row>
    <row r="318" spans="1:25" s="71" customFormat="1" ht="8.25" customHeight="1" x14ac:dyDescent="0.25">
      <c r="A318" s="62" t="s">
        <v>216</v>
      </c>
      <c r="B318" s="62" t="s">
        <v>427</v>
      </c>
      <c r="C318" s="147" t="s">
        <v>22</v>
      </c>
      <c r="D318" s="147"/>
      <c r="E318" s="148">
        <v>10432.1</v>
      </c>
      <c r="F318" s="148"/>
      <c r="G318" s="148"/>
      <c r="H318" s="148">
        <v>5117</v>
      </c>
      <c r="I318" s="148"/>
      <c r="J318" s="148">
        <v>3053</v>
      </c>
      <c r="K318" s="148">
        <v>2262.1</v>
      </c>
      <c r="L318" s="147" t="s">
        <v>23</v>
      </c>
      <c r="M318" s="147" t="s">
        <v>23</v>
      </c>
      <c r="N318" s="147"/>
      <c r="O318" s="147" t="s">
        <v>24</v>
      </c>
      <c r="P318" s="147"/>
      <c r="Q318" s="147"/>
      <c r="R318" s="79" t="s">
        <v>425</v>
      </c>
      <c r="S318" s="80">
        <v>300</v>
      </c>
      <c r="T318" s="69"/>
      <c r="U318" s="70"/>
      <c r="V318" s="70"/>
      <c r="W318" s="70"/>
      <c r="X318" s="70"/>
      <c r="Y318" s="70"/>
    </row>
    <row r="319" spans="1:25" s="71" customFormat="1" ht="8.25" customHeight="1" x14ac:dyDescent="0.25">
      <c r="A319" s="76"/>
      <c r="B319" s="76"/>
      <c r="C319" s="147"/>
      <c r="D319" s="147"/>
      <c r="E319" s="148"/>
      <c r="F319" s="148"/>
      <c r="G319" s="148"/>
      <c r="H319" s="148"/>
      <c r="I319" s="148"/>
      <c r="J319" s="148"/>
      <c r="K319" s="148"/>
      <c r="L319" s="147"/>
      <c r="M319" s="147"/>
      <c r="N319" s="147"/>
      <c r="O319" s="147"/>
      <c r="P319" s="147"/>
      <c r="Q319" s="147"/>
      <c r="R319" s="79" t="s">
        <v>426</v>
      </c>
      <c r="S319" s="80">
        <v>15.4</v>
      </c>
      <c r="T319" s="69"/>
      <c r="U319" s="70"/>
      <c r="V319" s="70"/>
      <c r="W319" s="70"/>
      <c r="X319" s="70"/>
      <c r="Y319" s="70"/>
    </row>
    <row r="320" spans="1:25" s="71" customFormat="1" ht="8.25" customHeight="1" x14ac:dyDescent="0.25">
      <c r="A320" s="76"/>
      <c r="B320" s="76"/>
      <c r="C320" s="147" t="s">
        <v>30</v>
      </c>
      <c r="D320" s="147"/>
      <c r="E320" s="148">
        <v>10432.1</v>
      </c>
      <c r="F320" s="148"/>
      <c r="G320" s="148"/>
      <c r="H320" s="148">
        <v>5117</v>
      </c>
      <c r="I320" s="148"/>
      <c r="J320" s="66">
        <v>3053</v>
      </c>
      <c r="K320" s="66">
        <v>2262.1</v>
      </c>
      <c r="L320" s="73" t="s">
        <v>23</v>
      </c>
      <c r="M320" s="147" t="s">
        <v>23</v>
      </c>
      <c r="N320" s="147"/>
      <c r="O320" s="147"/>
      <c r="P320" s="147"/>
      <c r="Q320" s="147"/>
      <c r="R320" s="80" t="s">
        <v>108</v>
      </c>
      <c r="S320" s="80">
        <v>0</v>
      </c>
      <c r="T320" s="69"/>
      <c r="U320" s="70"/>
      <c r="V320" s="70"/>
      <c r="W320" s="70"/>
      <c r="X320" s="70"/>
      <c r="Y320" s="70"/>
    </row>
    <row r="321" spans="1:25" s="71" customFormat="1" ht="8.25" customHeight="1" x14ac:dyDescent="0.25">
      <c r="A321" s="76"/>
      <c r="B321" s="76"/>
      <c r="C321" s="147" t="s">
        <v>31</v>
      </c>
      <c r="D321" s="147"/>
      <c r="E321" s="147" t="s">
        <v>23</v>
      </c>
      <c r="F321" s="147"/>
      <c r="G321" s="147"/>
      <c r="H321" s="147" t="s">
        <v>23</v>
      </c>
      <c r="I321" s="147"/>
      <c r="J321" s="147" t="s">
        <v>23</v>
      </c>
      <c r="K321" s="147" t="s">
        <v>23</v>
      </c>
      <c r="L321" s="147" t="s">
        <v>23</v>
      </c>
      <c r="M321" s="147" t="s">
        <v>23</v>
      </c>
      <c r="N321" s="147"/>
      <c r="O321" s="147"/>
      <c r="P321" s="147"/>
      <c r="Q321" s="147"/>
      <c r="R321" s="79" t="s">
        <v>425</v>
      </c>
      <c r="S321" s="80">
        <v>300</v>
      </c>
      <c r="T321" s="69"/>
      <c r="U321" s="70"/>
      <c r="V321" s="70"/>
      <c r="W321" s="70"/>
      <c r="X321" s="70"/>
      <c r="Y321" s="70"/>
    </row>
    <row r="322" spans="1:25" s="71" customFormat="1" ht="8.25" customHeight="1" x14ac:dyDescent="0.25">
      <c r="A322" s="76"/>
      <c r="B322" s="76"/>
      <c r="C322" s="147"/>
      <c r="D322" s="147"/>
      <c r="E322" s="147"/>
      <c r="F322" s="147"/>
      <c r="G322" s="147"/>
      <c r="H322" s="147"/>
      <c r="I322" s="147"/>
      <c r="J322" s="147"/>
      <c r="K322" s="147"/>
      <c r="L322" s="147"/>
      <c r="M322" s="147"/>
      <c r="N322" s="147"/>
      <c r="O322" s="147"/>
      <c r="P322" s="147"/>
      <c r="Q322" s="147"/>
      <c r="R322" s="79" t="s">
        <v>426</v>
      </c>
      <c r="S322" s="80">
        <v>15.4</v>
      </c>
      <c r="T322" s="69"/>
      <c r="U322" s="70"/>
      <c r="V322" s="70"/>
      <c r="W322" s="70"/>
      <c r="X322" s="70"/>
      <c r="Y322" s="70"/>
    </row>
    <row r="323" spans="1:25" x14ac:dyDescent="0.25">
      <c r="A323" s="4">
        <v>6</v>
      </c>
      <c r="B323" s="146" t="s">
        <v>428</v>
      </c>
      <c r="C323" s="146"/>
      <c r="D323" s="146"/>
      <c r="E323" s="146"/>
      <c r="F323" s="146"/>
      <c r="G323" s="146"/>
      <c r="H323" s="146"/>
      <c r="I323" s="146"/>
      <c r="J323" s="146"/>
      <c r="K323" s="146"/>
      <c r="L323" s="146"/>
      <c r="M323" s="146"/>
      <c r="N323" s="146"/>
      <c r="O323" s="146"/>
      <c r="P323" s="146"/>
      <c r="Q323" s="146"/>
      <c r="R323" s="146"/>
      <c r="S323" s="146"/>
      <c r="T323" s="22"/>
    </row>
    <row r="324" spans="1:25" x14ac:dyDescent="0.25">
      <c r="A324" s="4" t="s">
        <v>219</v>
      </c>
      <c r="B324" s="4" t="s">
        <v>18</v>
      </c>
      <c r="C324" s="138" t="s">
        <v>19</v>
      </c>
      <c r="D324" s="138"/>
      <c r="E324" s="138"/>
      <c r="F324" s="138"/>
      <c r="G324" s="138"/>
      <c r="H324" s="138"/>
      <c r="I324" s="138"/>
      <c r="J324" s="138"/>
      <c r="K324" s="138"/>
      <c r="L324" s="138"/>
      <c r="M324" s="138"/>
      <c r="N324" s="138"/>
      <c r="O324" s="138"/>
      <c r="P324" s="138"/>
      <c r="Q324" s="138"/>
      <c r="R324" s="138"/>
      <c r="S324" s="138"/>
      <c r="T324" s="22"/>
    </row>
    <row r="325" spans="1:25" ht="22.5" x14ac:dyDescent="0.25">
      <c r="C325" s="138" t="s">
        <v>22</v>
      </c>
      <c r="D325" s="138"/>
      <c r="E325" s="143">
        <v>79428.5</v>
      </c>
      <c r="F325" s="143"/>
      <c r="G325" s="143"/>
      <c r="H325" s="143">
        <v>21881.4</v>
      </c>
      <c r="I325" s="143"/>
      <c r="J325" s="143">
        <v>40879.199999999997</v>
      </c>
      <c r="K325" s="143">
        <v>16667.900000000001</v>
      </c>
      <c r="L325" s="138" t="s">
        <v>23</v>
      </c>
      <c r="M325" s="138" t="s">
        <v>23</v>
      </c>
      <c r="N325" s="138"/>
      <c r="O325" s="138" t="s">
        <v>24</v>
      </c>
      <c r="P325" s="138"/>
      <c r="Q325" s="138"/>
      <c r="R325" s="42" t="s">
        <v>431</v>
      </c>
      <c r="S325" s="17">
        <v>17.36</v>
      </c>
      <c r="T325" s="41"/>
    </row>
    <row r="326" spans="1:25" ht="37.5" x14ac:dyDescent="0.25">
      <c r="A326" s="13"/>
      <c r="B326" s="13"/>
      <c r="C326" s="138"/>
      <c r="D326" s="138"/>
      <c r="E326" s="143"/>
      <c r="F326" s="143"/>
      <c r="G326" s="143"/>
      <c r="H326" s="143"/>
      <c r="I326" s="143"/>
      <c r="J326" s="143"/>
      <c r="K326" s="143"/>
      <c r="L326" s="138"/>
      <c r="M326" s="138"/>
      <c r="N326" s="138"/>
      <c r="O326" s="138"/>
      <c r="P326" s="138"/>
      <c r="Q326" s="138"/>
      <c r="R326" s="42" t="s">
        <v>432</v>
      </c>
      <c r="S326" s="17">
        <v>240</v>
      </c>
      <c r="T326" s="41"/>
    </row>
    <row r="327" spans="1:25" ht="30" x14ac:dyDescent="0.25">
      <c r="A327" s="13"/>
      <c r="B327" s="13"/>
      <c r="C327" s="138"/>
      <c r="D327" s="138"/>
      <c r="E327" s="143"/>
      <c r="F327" s="143"/>
      <c r="G327" s="143"/>
      <c r="H327" s="143"/>
      <c r="I327" s="143"/>
      <c r="J327" s="143"/>
      <c r="K327" s="143"/>
      <c r="L327" s="138"/>
      <c r="M327" s="138"/>
      <c r="N327" s="138"/>
      <c r="O327" s="138" t="s">
        <v>430</v>
      </c>
      <c r="P327" s="138"/>
      <c r="Q327" s="138"/>
      <c r="R327" s="42" t="s">
        <v>433</v>
      </c>
      <c r="S327" s="17">
        <v>7.4</v>
      </c>
      <c r="T327" s="41"/>
    </row>
    <row r="328" spans="1:25" ht="22.5" x14ac:dyDescent="0.25">
      <c r="A328" s="12" t="s">
        <v>220</v>
      </c>
      <c r="B328" s="12" t="s">
        <v>429</v>
      </c>
      <c r="C328" s="138" t="s">
        <v>30</v>
      </c>
      <c r="D328" s="138"/>
      <c r="E328" s="138">
        <v>6509.3</v>
      </c>
      <c r="F328" s="138"/>
      <c r="G328" s="138"/>
      <c r="H328" s="138" t="s">
        <v>23</v>
      </c>
      <c r="I328" s="138"/>
      <c r="J328" s="138">
        <v>3503.8</v>
      </c>
      <c r="K328" s="140">
        <v>3005.5</v>
      </c>
      <c r="L328" s="138" t="s">
        <v>23</v>
      </c>
      <c r="M328" s="138" t="s">
        <v>23</v>
      </c>
      <c r="N328" s="138"/>
      <c r="O328" s="155"/>
      <c r="P328" s="155"/>
      <c r="Q328" s="155"/>
      <c r="R328" s="42" t="s">
        <v>431</v>
      </c>
      <c r="S328" s="17">
        <v>0</v>
      </c>
      <c r="T328" s="41"/>
    </row>
    <row r="329" spans="1:25" ht="37.5" x14ac:dyDescent="0.25">
      <c r="A329" s="13"/>
      <c r="B329" s="13"/>
      <c r="C329" s="138"/>
      <c r="D329" s="138"/>
      <c r="E329" s="138"/>
      <c r="F329" s="138"/>
      <c r="G329" s="138"/>
      <c r="H329" s="138"/>
      <c r="I329" s="138"/>
      <c r="J329" s="138"/>
      <c r="K329" s="140"/>
      <c r="L329" s="138"/>
      <c r="M329" s="138"/>
      <c r="N329" s="138"/>
      <c r="O329" s="155"/>
      <c r="P329" s="155"/>
      <c r="Q329" s="155"/>
      <c r="R329" s="42" t="s">
        <v>432</v>
      </c>
      <c r="S329" s="17">
        <v>0</v>
      </c>
      <c r="T329" s="41"/>
    </row>
    <row r="330" spans="1:25" ht="30" x14ac:dyDescent="0.25">
      <c r="A330" s="13"/>
      <c r="B330" s="13"/>
      <c r="C330" s="138"/>
      <c r="D330" s="138"/>
      <c r="E330" s="138"/>
      <c r="F330" s="138"/>
      <c r="G330" s="138"/>
      <c r="H330" s="138"/>
      <c r="I330" s="138"/>
      <c r="J330" s="138"/>
      <c r="K330" s="140"/>
      <c r="L330" s="138"/>
      <c r="M330" s="138"/>
      <c r="N330" s="138"/>
      <c r="O330" s="155"/>
      <c r="P330" s="155"/>
      <c r="Q330" s="155"/>
      <c r="R330" s="42" t="s">
        <v>433</v>
      </c>
      <c r="S330" s="17">
        <v>0</v>
      </c>
      <c r="T330" s="41"/>
    </row>
    <row r="331" spans="1:25" ht="22.5" x14ac:dyDescent="0.25">
      <c r="A331" s="13"/>
      <c r="B331" s="13"/>
      <c r="C331" s="138" t="s">
        <v>31</v>
      </c>
      <c r="D331" s="138"/>
      <c r="E331" s="143">
        <v>17283.2</v>
      </c>
      <c r="F331" s="143"/>
      <c r="G331" s="143"/>
      <c r="H331" s="143">
        <v>5185</v>
      </c>
      <c r="I331" s="143"/>
      <c r="J331" s="143">
        <v>8907.7000000000007</v>
      </c>
      <c r="K331" s="143">
        <v>3190.5</v>
      </c>
      <c r="L331" s="138" t="s">
        <v>23</v>
      </c>
      <c r="M331" s="138" t="s">
        <v>23</v>
      </c>
      <c r="N331" s="138"/>
      <c r="O331" s="155"/>
      <c r="P331" s="155"/>
      <c r="Q331" s="155"/>
      <c r="R331" s="42" t="s">
        <v>431</v>
      </c>
      <c r="S331" s="17">
        <v>14.79</v>
      </c>
      <c r="T331" s="41"/>
    </row>
    <row r="332" spans="1:25" ht="37.5" x14ac:dyDescent="0.25">
      <c r="A332" s="13"/>
      <c r="B332" s="13"/>
      <c r="C332" s="138"/>
      <c r="D332" s="138"/>
      <c r="E332" s="143"/>
      <c r="F332" s="143"/>
      <c r="G332" s="143"/>
      <c r="H332" s="143"/>
      <c r="I332" s="143"/>
      <c r="J332" s="143"/>
      <c r="K332" s="143"/>
      <c r="L332" s="138"/>
      <c r="M332" s="138"/>
      <c r="N332" s="138"/>
      <c r="O332" s="155"/>
      <c r="P332" s="155"/>
      <c r="Q332" s="155"/>
      <c r="R332" s="42" t="s">
        <v>432</v>
      </c>
      <c r="S332" s="17">
        <v>300</v>
      </c>
      <c r="T332" s="41"/>
    </row>
    <row r="333" spans="1:25" ht="30" x14ac:dyDescent="0.25">
      <c r="A333" s="13"/>
      <c r="B333" s="13"/>
      <c r="C333" s="138"/>
      <c r="D333" s="138"/>
      <c r="E333" s="143"/>
      <c r="F333" s="143"/>
      <c r="G333" s="143"/>
      <c r="H333" s="143"/>
      <c r="I333" s="143"/>
      <c r="J333" s="143"/>
      <c r="K333" s="143"/>
      <c r="L333" s="138"/>
      <c r="M333" s="138"/>
      <c r="N333" s="138"/>
      <c r="O333" s="155"/>
      <c r="P333" s="155"/>
      <c r="Q333" s="155"/>
      <c r="R333" s="42" t="s">
        <v>433</v>
      </c>
      <c r="S333" s="17">
        <v>0</v>
      </c>
      <c r="T333" s="41"/>
    </row>
    <row r="334" spans="1:25" ht="22.5" x14ac:dyDescent="0.25">
      <c r="A334" s="13"/>
      <c r="B334" s="13"/>
      <c r="C334" s="138" t="s">
        <v>32</v>
      </c>
      <c r="D334" s="138"/>
      <c r="E334" s="143">
        <v>18078.2</v>
      </c>
      <c r="F334" s="143"/>
      <c r="G334" s="143"/>
      <c r="H334" s="143">
        <v>5423.5</v>
      </c>
      <c r="I334" s="143"/>
      <c r="J334" s="143">
        <v>9317.5</v>
      </c>
      <c r="K334" s="143">
        <v>3337.2</v>
      </c>
      <c r="L334" s="138" t="s">
        <v>23</v>
      </c>
      <c r="M334" s="138" t="s">
        <v>23</v>
      </c>
      <c r="N334" s="138"/>
      <c r="O334" s="155"/>
      <c r="P334" s="155"/>
      <c r="Q334" s="155"/>
      <c r="R334" s="42" t="s">
        <v>431</v>
      </c>
      <c r="S334" s="17">
        <v>2.89</v>
      </c>
      <c r="T334" s="41"/>
    </row>
    <row r="335" spans="1:25" ht="37.5" x14ac:dyDescent="0.25">
      <c r="A335" s="13"/>
      <c r="B335" s="13"/>
      <c r="C335" s="138"/>
      <c r="D335" s="138"/>
      <c r="E335" s="143"/>
      <c r="F335" s="143"/>
      <c r="G335" s="143"/>
      <c r="H335" s="143"/>
      <c r="I335" s="143"/>
      <c r="J335" s="143"/>
      <c r="K335" s="143"/>
      <c r="L335" s="138"/>
      <c r="M335" s="138"/>
      <c r="N335" s="138"/>
      <c r="O335" s="155"/>
      <c r="P335" s="155"/>
      <c r="Q335" s="155"/>
      <c r="R335" s="42" t="s">
        <v>432</v>
      </c>
      <c r="S335" s="17">
        <v>0</v>
      </c>
      <c r="T335" s="41"/>
    </row>
    <row r="336" spans="1:25" ht="30" x14ac:dyDescent="0.25">
      <c r="A336" s="13"/>
      <c r="B336" s="13"/>
      <c r="C336" s="138"/>
      <c r="D336" s="138"/>
      <c r="E336" s="143"/>
      <c r="F336" s="143"/>
      <c r="G336" s="143"/>
      <c r="H336" s="143"/>
      <c r="I336" s="143"/>
      <c r="J336" s="143"/>
      <c r="K336" s="143"/>
      <c r="L336" s="138"/>
      <c r="M336" s="138"/>
      <c r="N336" s="138"/>
      <c r="O336" s="155"/>
      <c r="P336" s="155"/>
      <c r="Q336" s="155"/>
      <c r="R336" s="42" t="s">
        <v>433</v>
      </c>
      <c r="S336" s="17">
        <v>0</v>
      </c>
      <c r="T336" s="41"/>
    </row>
    <row r="337" spans="1:20" ht="22.5" x14ac:dyDescent="0.25">
      <c r="A337" s="13"/>
      <c r="B337" s="13"/>
      <c r="C337" s="138" t="s">
        <v>33</v>
      </c>
      <c r="D337" s="138"/>
      <c r="E337" s="143">
        <v>37557.800000000003</v>
      </c>
      <c r="F337" s="143"/>
      <c r="G337" s="143"/>
      <c r="H337" s="156">
        <v>11272.9</v>
      </c>
      <c r="I337" s="156"/>
      <c r="J337" s="156">
        <v>19150.2</v>
      </c>
      <c r="K337" s="156">
        <v>7134.7</v>
      </c>
      <c r="L337" s="138" t="s">
        <v>23</v>
      </c>
      <c r="M337" s="138" t="s">
        <v>23</v>
      </c>
      <c r="N337" s="138"/>
      <c r="O337" s="155"/>
      <c r="P337" s="155"/>
      <c r="Q337" s="155"/>
      <c r="R337" s="42" t="s">
        <v>431</v>
      </c>
      <c r="S337" s="17">
        <v>2.9</v>
      </c>
      <c r="T337" s="41"/>
    </row>
    <row r="338" spans="1:20" ht="37.5" x14ac:dyDescent="0.25">
      <c r="A338" s="13"/>
      <c r="B338" s="13"/>
      <c r="C338" s="138"/>
      <c r="D338" s="138"/>
      <c r="E338" s="143"/>
      <c r="F338" s="143"/>
      <c r="G338" s="143"/>
      <c r="H338" s="156"/>
      <c r="I338" s="156"/>
      <c r="J338" s="156"/>
      <c r="K338" s="156"/>
      <c r="L338" s="138"/>
      <c r="M338" s="138"/>
      <c r="N338" s="138"/>
      <c r="O338" s="155"/>
      <c r="P338" s="155"/>
      <c r="Q338" s="155"/>
      <c r="R338" s="42" t="s">
        <v>432</v>
      </c>
      <c r="S338" s="17">
        <v>240</v>
      </c>
      <c r="T338" s="41"/>
    </row>
    <row r="339" spans="1:20" ht="30" x14ac:dyDescent="0.25">
      <c r="A339" s="13"/>
      <c r="B339" s="13"/>
      <c r="C339" s="138"/>
      <c r="D339" s="138"/>
      <c r="E339" s="143"/>
      <c r="F339" s="143"/>
      <c r="G339" s="143"/>
      <c r="H339" s="156"/>
      <c r="I339" s="156"/>
      <c r="J339" s="156"/>
      <c r="K339" s="156"/>
      <c r="L339" s="138"/>
      <c r="M339" s="138"/>
      <c r="N339" s="138"/>
      <c r="O339" s="155"/>
      <c r="P339" s="155"/>
      <c r="Q339" s="155"/>
      <c r="R339" s="42" t="s">
        <v>433</v>
      </c>
      <c r="S339" s="17">
        <v>7.4</v>
      </c>
      <c r="T339" s="41"/>
    </row>
    <row r="340" spans="1:20" ht="22.5" x14ac:dyDescent="0.25">
      <c r="A340" s="12" t="s">
        <v>222</v>
      </c>
      <c r="B340" s="12" t="s">
        <v>434</v>
      </c>
      <c r="C340" s="138" t="s">
        <v>22</v>
      </c>
      <c r="D340" s="138"/>
      <c r="E340" s="138">
        <v>6509.3</v>
      </c>
      <c r="F340" s="138"/>
      <c r="G340" s="138"/>
      <c r="H340" s="138" t="s">
        <v>23</v>
      </c>
      <c r="I340" s="138"/>
      <c r="J340" s="138">
        <v>3503.8</v>
      </c>
      <c r="K340" s="140">
        <v>3005.5</v>
      </c>
      <c r="L340" s="138" t="s">
        <v>23</v>
      </c>
      <c r="M340" s="138" t="s">
        <v>23</v>
      </c>
      <c r="N340" s="138"/>
      <c r="O340" s="138" t="s">
        <v>24</v>
      </c>
      <c r="P340" s="138"/>
      <c r="Q340" s="138"/>
      <c r="R340" s="42" t="s">
        <v>431</v>
      </c>
      <c r="S340" s="17">
        <v>11.9</v>
      </c>
      <c r="T340" s="41"/>
    </row>
    <row r="341" spans="1:20" ht="37.5" x14ac:dyDescent="0.25">
      <c r="A341" s="13"/>
      <c r="B341" s="13"/>
      <c r="C341" s="138"/>
      <c r="D341" s="138"/>
      <c r="E341" s="138"/>
      <c r="F341" s="138"/>
      <c r="G341" s="138"/>
      <c r="H341" s="138"/>
      <c r="I341" s="138"/>
      <c r="J341" s="138"/>
      <c r="K341" s="140"/>
      <c r="L341" s="138"/>
      <c r="M341" s="138"/>
      <c r="N341" s="138"/>
      <c r="O341" s="138"/>
      <c r="P341" s="138"/>
      <c r="Q341" s="138"/>
      <c r="R341" s="42" t="s">
        <v>432</v>
      </c>
      <c r="S341" s="17">
        <v>300</v>
      </c>
      <c r="T341" s="41"/>
    </row>
    <row r="342" spans="1:20" ht="22.5" x14ac:dyDescent="0.25">
      <c r="A342" s="13"/>
      <c r="B342" s="13"/>
      <c r="C342" s="138" t="s">
        <v>30</v>
      </c>
      <c r="D342" s="138"/>
      <c r="E342" s="138">
        <v>6509.3</v>
      </c>
      <c r="F342" s="138"/>
      <c r="G342" s="138"/>
      <c r="H342" s="138" t="s">
        <v>23</v>
      </c>
      <c r="I342" s="138"/>
      <c r="J342" s="138">
        <v>3503.8</v>
      </c>
      <c r="K342" s="140">
        <v>3005.5</v>
      </c>
      <c r="L342" s="138" t="s">
        <v>23</v>
      </c>
      <c r="M342" s="138" t="s">
        <v>23</v>
      </c>
      <c r="N342" s="138"/>
      <c r="O342" s="138"/>
      <c r="P342" s="138"/>
      <c r="Q342" s="138"/>
      <c r="R342" s="42" t="s">
        <v>431</v>
      </c>
      <c r="S342" s="17">
        <v>0</v>
      </c>
      <c r="T342" s="41"/>
    </row>
    <row r="343" spans="1:20" ht="37.5" x14ac:dyDescent="0.25">
      <c r="A343" s="13"/>
      <c r="B343" s="13"/>
      <c r="C343" s="138"/>
      <c r="D343" s="138"/>
      <c r="E343" s="138"/>
      <c r="F343" s="138"/>
      <c r="G343" s="138"/>
      <c r="H343" s="138"/>
      <c r="I343" s="138"/>
      <c r="J343" s="138"/>
      <c r="K343" s="140"/>
      <c r="L343" s="138"/>
      <c r="M343" s="138"/>
      <c r="N343" s="138"/>
      <c r="O343" s="138"/>
      <c r="P343" s="138"/>
      <c r="Q343" s="138"/>
      <c r="R343" s="42" t="s">
        <v>432</v>
      </c>
      <c r="S343" s="17">
        <v>0</v>
      </c>
      <c r="T343" s="41"/>
    </row>
    <row r="344" spans="1:20" ht="22.5" x14ac:dyDescent="0.25">
      <c r="A344" s="13"/>
      <c r="B344" s="13"/>
      <c r="C344" s="138" t="s">
        <v>31</v>
      </c>
      <c r="D344" s="138"/>
      <c r="E344" s="138" t="s">
        <v>23</v>
      </c>
      <c r="F344" s="138"/>
      <c r="G344" s="138"/>
      <c r="H344" s="138" t="s">
        <v>23</v>
      </c>
      <c r="I344" s="138"/>
      <c r="J344" s="138" t="s">
        <v>23</v>
      </c>
      <c r="K344" s="138" t="s">
        <v>23</v>
      </c>
      <c r="L344" s="138" t="s">
        <v>23</v>
      </c>
      <c r="M344" s="138" t="s">
        <v>23</v>
      </c>
      <c r="N344" s="138"/>
      <c r="O344" s="138"/>
      <c r="P344" s="138"/>
      <c r="Q344" s="138"/>
      <c r="R344" s="42" t="s">
        <v>431</v>
      </c>
      <c r="S344" s="17">
        <v>11.9</v>
      </c>
      <c r="T344" s="41"/>
    </row>
    <row r="345" spans="1:20" ht="37.5" x14ac:dyDescent="0.25">
      <c r="A345" s="13"/>
      <c r="B345" s="13"/>
      <c r="C345" s="138"/>
      <c r="D345" s="138"/>
      <c r="E345" s="138"/>
      <c r="F345" s="138"/>
      <c r="G345" s="138"/>
      <c r="H345" s="138"/>
      <c r="I345" s="138"/>
      <c r="J345" s="138"/>
      <c r="K345" s="138"/>
      <c r="L345" s="138"/>
      <c r="M345" s="138"/>
      <c r="N345" s="138"/>
      <c r="O345" s="138"/>
      <c r="P345" s="138"/>
      <c r="Q345" s="138"/>
      <c r="R345" s="42" t="s">
        <v>432</v>
      </c>
      <c r="S345" s="17">
        <v>300</v>
      </c>
      <c r="T345" s="41"/>
    </row>
    <row r="346" spans="1:20" x14ac:dyDescent="0.25">
      <c r="A346" s="4">
        <v>7</v>
      </c>
      <c r="B346" s="146" t="s">
        <v>436</v>
      </c>
      <c r="C346" s="146"/>
      <c r="D346" s="146"/>
      <c r="E346" s="146"/>
      <c r="F346" s="146"/>
      <c r="G346" s="146"/>
      <c r="H346" s="146"/>
      <c r="I346" s="146"/>
      <c r="J346" s="146"/>
      <c r="K346" s="146"/>
      <c r="L346" s="146"/>
      <c r="M346" s="146"/>
      <c r="N346" s="146"/>
      <c r="O346" s="146"/>
      <c r="P346" s="146"/>
      <c r="Q346" s="146"/>
      <c r="R346" s="146"/>
      <c r="S346" s="146"/>
      <c r="T346" s="22"/>
    </row>
    <row r="347" spans="1:20" x14ac:dyDescent="0.25">
      <c r="A347" s="4" t="s">
        <v>228</v>
      </c>
      <c r="B347" s="5" t="s">
        <v>18</v>
      </c>
      <c r="C347" s="138" t="s">
        <v>19</v>
      </c>
      <c r="D347" s="138"/>
      <c r="E347" s="138"/>
      <c r="F347" s="138"/>
      <c r="G347" s="138"/>
      <c r="H347" s="138"/>
      <c r="I347" s="138"/>
      <c r="J347" s="138"/>
      <c r="K347" s="138"/>
      <c r="L347" s="138"/>
      <c r="M347" s="138"/>
      <c r="N347" s="138"/>
      <c r="O347" s="138"/>
      <c r="P347" s="138"/>
      <c r="Q347" s="138"/>
      <c r="R347" s="138"/>
      <c r="S347" s="138"/>
      <c r="T347" s="22"/>
    </row>
    <row r="348" spans="1:20" x14ac:dyDescent="0.25">
      <c r="A348" s="4">
        <v>8</v>
      </c>
      <c r="B348" s="146" t="s">
        <v>437</v>
      </c>
      <c r="C348" s="146"/>
      <c r="D348" s="146"/>
      <c r="E348" s="146"/>
      <c r="F348" s="146"/>
      <c r="G348" s="146"/>
      <c r="H348" s="146"/>
      <c r="I348" s="146"/>
      <c r="J348" s="146"/>
      <c r="K348" s="146"/>
      <c r="L348" s="146"/>
      <c r="M348" s="146"/>
      <c r="N348" s="146"/>
      <c r="O348" s="146"/>
      <c r="P348" s="146"/>
      <c r="Q348" s="146"/>
      <c r="R348" s="146"/>
      <c r="S348" s="146"/>
      <c r="T348" s="22"/>
    </row>
    <row r="349" spans="1:20" x14ac:dyDescent="0.25">
      <c r="A349" s="4" t="s">
        <v>255</v>
      </c>
      <c r="B349" s="5" t="s">
        <v>18</v>
      </c>
      <c r="C349" s="138" t="s">
        <v>19</v>
      </c>
      <c r="D349" s="138"/>
      <c r="E349" s="138"/>
      <c r="F349" s="138"/>
      <c r="G349" s="138"/>
      <c r="H349" s="138"/>
      <c r="I349" s="138"/>
      <c r="J349" s="138"/>
      <c r="K349" s="138"/>
      <c r="L349" s="138"/>
      <c r="M349" s="138"/>
      <c r="N349" s="138"/>
      <c r="O349" s="138"/>
      <c r="P349" s="138"/>
      <c r="Q349" s="138"/>
      <c r="R349" s="138"/>
      <c r="S349" s="138"/>
      <c r="T349" s="22"/>
    </row>
    <row r="350" spans="1:20" x14ac:dyDescent="0.25">
      <c r="A350" s="4">
        <v>9</v>
      </c>
      <c r="B350" s="146" t="s">
        <v>438</v>
      </c>
      <c r="C350" s="146"/>
      <c r="D350" s="146"/>
      <c r="E350" s="146"/>
      <c r="F350" s="146"/>
      <c r="G350" s="146"/>
      <c r="H350" s="146"/>
      <c r="I350" s="146"/>
      <c r="J350" s="146"/>
      <c r="K350" s="146"/>
      <c r="L350" s="146"/>
      <c r="M350" s="146"/>
      <c r="N350" s="146"/>
      <c r="O350" s="146"/>
      <c r="P350" s="146"/>
      <c r="Q350" s="146"/>
      <c r="R350" s="146"/>
      <c r="S350" s="146"/>
      <c r="T350" s="22"/>
    </row>
    <row r="351" spans="1:20" x14ac:dyDescent="0.25">
      <c r="A351" s="4" t="s">
        <v>289</v>
      </c>
      <c r="B351" s="5" t="s">
        <v>18</v>
      </c>
      <c r="C351" s="138" t="s">
        <v>19</v>
      </c>
      <c r="D351" s="138"/>
      <c r="E351" s="138"/>
      <c r="F351" s="138"/>
      <c r="G351" s="138"/>
      <c r="H351" s="138"/>
      <c r="I351" s="138"/>
      <c r="J351" s="138"/>
      <c r="K351" s="138"/>
      <c r="L351" s="138"/>
      <c r="M351" s="138"/>
      <c r="N351" s="138"/>
      <c r="O351" s="138"/>
      <c r="P351" s="138"/>
      <c r="Q351" s="138"/>
      <c r="R351" s="138"/>
      <c r="S351" s="138"/>
      <c r="T351" s="22"/>
    </row>
    <row r="352" spans="1:20" x14ac:dyDescent="0.25">
      <c r="A352" s="4"/>
      <c r="B352" s="12" t="s">
        <v>439</v>
      </c>
      <c r="C352" s="138" t="s">
        <v>30</v>
      </c>
      <c r="D352" s="138"/>
      <c r="E352" s="143">
        <v>48975.6</v>
      </c>
      <c r="F352" s="143"/>
      <c r="G352" s="143"/>
      <c r="H352" s="143">
        <v>12620.3</v>
      </c>
      <c r="I352" s="143"/>
      <c r="J352" s="7">
        <v>21573.4</v>
      </c>
      <c r="K352" s="7">
        <v>10324.200000000001</v>
      </c>
      <c r="L352" s="7">
        <v>0</v>
      </c>
      <c r="M352" s="7">
        <v>4457.7</v>
      </c>
      <c r="N352" s="138" t="s">
        <v>403</v>
      </c>
      <c r="O352" s="138"/>
      <c r="P352" s="138" t="s">
        <v>403</v>
      </c>
      <c r="Q352" s="138"/>
      <c r="R352" s="138"/>
      <c r="S352" s="17" t="s">
        <v>403</v>
      </c>
      <c r="T352" s="41"/>
    </row>
    <row r="353" spans="1:25" ht="27" customHeight="1" x14ac:dyDescent="0.25">
      <c r="A353" s="138" t="s">
        <v>0</v>
      </c>
      <c r="B353" s="138" t="s">
        <v>1</v>
      </c>
      <c r="C353" s="138" t="s">
        <v>2</v>
      </c>
      <c r="D353" s="154" t="s">
        <v>3</v>
      </c>
      <c r="E353" s="138" t="s">
        <v>4</v>
      </c>
      <c r="F353" s="138"/>
      <c r="G353" s="138"/>
      <c r="H353" s="138"/>
      <c r="I353" s="138"/>
      <c r="J353" s="138"/>
      <c r="K353" s="138" t="s">
        <v>5</v>
      </c>
      <c r="L353" s="138" t="s">
        <v>6</v>
      </c>
      <c r="M353" s="138"/>
      <c r="N353" s="138"/>
      <c r="O353" s="2"/>
      <c r="P353" s="20"/>
      <c r="Q353" s="36"/>
    </row>
    <row r="354" spans="1:25" x14ac:dyDescent="0.25">
      <c r="A354" s="138"/>
      <c r="B354" s="138"/>
      <c r="C354" s="138"/>
      <c r="D354" s="154"/>
      <c r="E354" s="154" t="s">
        <v>7</v>
      </c>
      <c r="F354" s="154" t="s">
        <v>8</v>
      </c>
      <c r="G354" s="154" t="s">
        <v>440</v>
      </c>
      <c r="H354" s="154" t="s">
        <v>9</v>
      </c>
      <c r="I354" s="154" t="s">
        <v>10</v>
      </c>
      <c r="J354" s="154" t="s">
        <v>11</v>
      </c>
      <c r="K354" s="138"/>
      <c r="L354" s="138"/>
      <c r="M354" s="138"/>
      <c r="N354" s="138"/>
      <c r="O354" s="3"/>
      <c r="P354" s="20"/>
      <c r="Q354" s="36"/>
    </row>
    <row r="355" spans="1:25" x14ac:dyDescent="0.25">
      <c r="A355" s="138"/>
      <c r="B355" s="138"/>
      <c r="C355" s="138"/>
      <c r="D355" s="154"/>
      <c r="E355" s="154"/>
      <c r="F355" s="154"/>
      <c r="G355" s="154"/>
      <c r="H355" s="154"/>
      <c r="I355" s="154"/>
      <c r="J355" s="154"/>
      <c r="K355" s="138"/>
      <c r="L355" s="138" t="s">
        <v>12</v>
      </c>
      <c r="M355" s="138"/>
      <c r="N355" s="4" t="s">
        <v>13</v>
      </c>
      <c r="O355" s="3"/>
      <c r="P355" s="20"/>
      <c r="Q355" s="36"/>
    </row>
    <row r="356" spans="1:25" x14ac:dyDescent="0.25">
      <c r="A356" s="4">
        <v>1</v>
      </c>
      <c r="B356" s="4">
        <v>2</v>
      </c>
      <c r="C356" s="4">
        <v>3</v>
      </c>
      <c r="D356" s="4">
        <v>4</v>
      </c>
      <c r="E356" s="4">
        <v>5</v>
      </c>
      <c r="F356" s="4">
        <v>6</v>
      </c>
      <c r="G356" s="4">
        <v>7</v>
      </c>
      <c r="H356" s="4">
        <v>8</v>
      </c>
      <c r="I356" s="4">
        <v>9</v>
      </c>
      <c r="J356" s="4">
        <v>10</v>
      </c>
      <c r="K356" s="4">
        <v>11</v>
      </c>
      <c r="L356" s="138">
        <v>12</v>
      </c>
      <c r="M356" s="138"/>
      <c r="N356" s="4">
        <v>13</v>
      </c>
      <c r="O356" s="2"/>
      <c r="P356" s="20"/>
      <c r="Q356" s="36"/>
    </row>
    <row r="357" spans="1:25" x14ac:dyDescent="0.25">
      <c r="A357" s="4"/>
      <c r="B357" s="146" t="s">
        <v>441</v>
      </c>
      <c r="C357" s="146"/>
      <c r="D357" s="146"/>
      <c r="E357" s="146"/>
      <c r="F357" s="146"/>
      <c r="G357" s="146"/>
      <c r="H357" s="146"/>
      <c r="I357" s="146"/>
      <c r="J357" s="146"/>
      <c r="K357" s="146"/>
      <c r="L357" s="146"/>
      <c r="M357" s="146"/>
      <c r="N357" s="146"/>
      <c r="O357" s="2"/>
      <c r="P357" s="20"/>
      <c r="Q357" s="36"/>
    </row>
    <row r="358" spans="1:25" x14ac:dyDescent="0.25">
      <c r="A358" s="4">
        <v>1</v>
      </c>
      <c r="B358" s="153" t="s">
        <v>442</v>
      </c>
      <c r="C358" s="153"/>
      <c r="D358" s="153"/>
      <c r="E358" s="153"/>
      <c r="F358" s="153"/>
      <c r="G358" s="153"/>
      <c r="H358" s="153"/>
      <c r="I358" s="153"/>
      <c r="J358" s="153"/>
      <c r="K358" s="153"/>
      <c r="L358" s="153"/>
      <c r="M358" s="153"/>
      <c r="N358" s="153"/>
      <c r="O358" s="2"/>
      <c r="P358" s="20"/>
      <c r="Q358" s="36"/>
    </row>
    <row r="359" spans="1:25" x14ac:dyDescent="0.25">
      <c r="A359" s="4" t="s">
        <v>17</v>
      </c>
      <c r="B359" s="5" t="s">
        <v>18</v>
      </c>
      <c r="C359" s="138" t="s">
        <v>19</v>
      </c>
      <c r="D359" s="138"/>
      <c r="E359" s="138"/>
      <c r="F359" s="138"/>
      <c r="G359" s="138"/>
      <c r="H359" s="138"/>
      <c r="I359" s="138"/>
      <c r="J359" s="138"/>
      <c r="K359" s="138"/>
      <c r="L359" s="138"/>
      <c r="M359" s="138"/>
      <c r="N359" s="138"/>
      <c r="O359" s="2"/>
      <c r="P359" s="20"/>
      <c r="Q359" s="36"/>
    </row>
    <row r="360" spans="1:25" ht="36" customHeight="1" x14ac:dyDescent="0.25">
      <c r="A360" s="12" t="s">
        <v>20</v>
      </c>
      <c r="B360" s="57" t="s">
        <v>785</v>
      </c>
      <c r="C360" s="4" t="s">
        <v>30</v>
      </c>
      <c r="D360" s="7">
        <v>11604.6</v>
      </c>
      <c r="E360" s="7" t="s">
        <v>23</v>
      </c>
      <c r="F360" s="7" t="s">
        <v>23</v>
      </c>
      <c r="G360" s="7" t="s">
        <v>23</v>
      </c>
      <c r="H360" s="7">
        <v>11604.6</v>
      </c>
      <c r="I360" s="7" t="s">
        <v>23</v>
      </c>
      <c r="J360" s="7" t="s">
        <v>23</v>
      </c>
      <c r="K360" s="4" t="s">
        <v>421</v>
      </c>
      <c r="L360" s="12" t="s">
        <v>446</v>
      </c>
      <c r="M360" s="143">
        <v>274</v>
      </c>
      <c r="N360" s="143"/>
      <c r="O360" s="3"/>
      <c r="P360" s="20"/>
      <c r="Q360" s="36"/>
    </row>
    <row r="361" spans="1:25" s="71" customFormat="1" ht="8.25" customHeight="1" x14ac:dyDescent="0.25">
      <c r="A361" s="62" t="s">
        <v>34</v>
      </c>
      <c r="B361" s="62" t="s">
        <v>447</v>
      </c>
      <c r="C361" s="73" t="s">
        <v>30</v>
      </c>
      <c r="D361" s="66">
        <v>135</v>
      </c>
      <c r="E361" s="66" t="s">
        <v>23</v>
      </c>
      <c r="F361" s="66" t="s">
        <v>23</v>
      </c>
      <c r="G361" s="66" t="s">
        <v>23</v>
      </c>
      <c r="H361" s="66">
        <v>135</v>
      </c>
      <c r="I361" s="66" t="s">
        <v>23</v>
      </c>
      <c r="J361" s="66" t="s">
        <v>23</v>
      </c>
      <c r="K361" s="84"/>
      <c r="L361" s="76"/>
      <c r="M361" s="148">
        <v>2.6</v>
      </c>
      <c r="N361" s="148"/>
      <c r="O361" s="85"/>
      <c r="P361" s="86"/>
      <c r="Q361" s="87"/>
      <c r="R361" s="70"/>
      <c r="S361" s="70"/>
      <c r="T361" s="70"/>
      <c r="U361" s="70"/>
      <c r="V361" s="70"/>
      <c r="W361" s="70"/>
      <c r="X361" s="70"/>
      <c r="Y361" s="70"/>
    </row>
    <row r="362" spans="1:25" s="71" customFormat="1" ht="8.25" customHeight="1" x14ac:dyDescent="0.25">
      <c r="A362" s="62" t="s">
        <v>36</v>
      </c>
      <c r="B362" s="62" t="s">
        <v>448</v>
      </c>
      <c r="C362" s="73" t="s">
        <v>30</v>
      </c>
      <c r="D362" s="66">
        <v>40</v>
      </c>
      <c r="E362" s="66" t="s">
        <v>23</v>
      </c>
      <c r="F362" s="66" t="s">
        <v>23</v>
      </c>
      <c r="G362" s="66" t="s">
        <v>23</v>
      </c>
      <c r="H362" s="66">
        <v>40</v>
      </c>
      <c r="I362" s="66" t="s">
        <v>23</v>
      </c>
      <c r="J362" s="66" t="s">
        <v>23</v>
      </c>
      <c r="K362" s="73"/>
      <c r="L362" s="76"/>
      <c r="M362" s="148">
        <v>1.6</v>
      </c>
      <c r="N362" s="148"/>
      <c r="O362" s="85"/>
      <c r="P362" s="86"/>
      <c r="Q362" s="87"/>
      <c r="R362" s="70"/>
      <c r="S362" s="70"/>
      <c r="T362" s="70"/>
      <c r="U362" s="70"/>
      <c r="V362" s="70"/>
      <c r="W362" s="70"/>
      <c r="X362" s="70"/>
      <c r="Y362" s="70"/>
    </row>
    <row r="363" spans="1:25" s="71" customFormat="1" ht="8.25" customHeight="1" x14ac:dyDescent="0.25">
      <c r="A363" s="62" t="s">
        <v>38</v>
      </c>
      <c r="B363" s="62" t="s">
        <v>449</v>
      </c>
      <c r="C363" s="73" t="s">
        <v>30</v>
      </c>
      <c r="D363" s="66">
        <v>70</v>
      </c>
      <c r="E363" s="66" t="s">
        <v>23</v>
      </c>
      <c r="F363" s="66" t="s">
        <v>23</v>
      </c>
      <c r="G363" s="66" t="s">
        <v>23</v>
      </c>
      <c r="H363" s="66">
        <v>70</v>
      </c>
      <c r="I363" s="66" t="s">
        <v>23</v>
      </c>
      <c r="J363" s="66" t="s">
        <v>23</v>
      </c>
      <c r="K363" s="73"/>
      <c r="L363" s="76"/>
      <c r="M363" s="148">
        <v>4</v>
      </c>
      <c r="N363" s="148"/>
      <c r="O363" s="85"/>
      <c r="P363" s="86"/>
      <c r="Q363" s="87"/>
      <c r="R363" s="70"/>
      <c r="S363" s="70"/>
      <c r="T363" s="70"/>
      <c r="U363" s="70"/>
      <c r="V363" s="70"/>
      <c r="W363" s="70"/>
      <c r="X363" s="70"/>
      <c r="Y363" s="70"/>
    </row>
    <row r="364" spans="1:25" s="71" customFormat="1" ht="8.25" customHeight="1" x14ac:dyDescent="0.25">
      <c r="A364" s="62" t="s">
        <v>40</v>
      </c>
      <c r="B364" s="62" t="s">
        <v>450</v>
      </c>
      <c r="C364" s="73" t="s">
        <v>30</v>
      </c>
      <c r="D364" s="66">
        <v>60</v>
      </c>
      <c r="E364" s="66" t="s">
        <v>23</v>
      </c>
      <c r="F364" s="66" t="s">
        <v>23</v>
      </c>
      <c r="G364" s="66" t="s">
        <v>23</v>
      </c>
      <c r="H364" s="66">
        <v>60</v>
      </c>
      <c r="I364" s="66" t="s">
        <v>23</v>
      </c>
      <c r="J364" s="66" t="s">
        <v>23</v>
      </c>
      <c r="K364" s="73"/>
      <c r="L364" s="76"/>
      <c r="M364" s="148">
        <v>2.6</v>
      </c>
      <c r="N364" s="148"/>
      <c r="O364" s="85"/>
      <c r="P364" s="86"/>
      <c r="Q364" s="87"/>
      <c r="R364" s="70"/>
      <c r="S364" s="70"/>
      <c r="T364" s="70"/>
      <c r="U364" s="70"/>
      <c r="V364" s="70"/>
      <c r="W364" s="70"/>
      <c r="X364" s="70"/>
      <c r="Y364" s="70"/>
    </row>
    <row r="365" spans="1:25" s="71" customFormat="1" ht="8.25" customHeight="1" x14ac:dyDescent="0.25">
      <c r="A365" s="62" t="s">
        <v>42</v>
      </c>
      <c r="B365" s="62" t="s">
        <v>451</v>
      </c>
      <c r="C365" s="73" t="s">
        <v>30</v>
      </c>
      <c r="D365" s="66">
        <v>280</v>
      </c>
      <c r="E365" s="66" t="s">
        <v>23</v>
      </c>
      <c r="F365" s="66" t="s">
        <v>23</v>
      </c>
      <c r="G365" s="66" t="s">
        <v>23</v>
      </c>
      <c r="H365" s="66">
        <v>280</v>
      </c>
      <c r="I365" s="66" t="s">
        <v>23</v>
      </c>
      <c r="J365" s="66" t="s">
        <v>23</v>
      </c>
      <c r="K365" s="73"/>
      <c r="L365" s="76"/>
      <c r="M365" s="148">
        <v>8.6999999999999993</v>
      </c>
      <c r="N365" s="148"/>
      <c r="O365" s="85"/>
      <c r="P365" s="86"/>
      <c r="Q365" s="87"/>
      <c r="R365" s="70"/>
      <c r="S365" s="70"/>
      <c r="T365" s="70"/>
      <c r="U365" s="70"/>
      <c r="V365" s="70"/>
      <c r="W365" s="70"/>
      <c r="X365" s="70"/>
      <c r="Y365" s="70"/>
    </row>
    <row r="366" spans="1:25" s="71" customFormat="1" ht="8.25" customHeight="1" x14ac:dyDescent="0.25">
      <c r="A366" s="62" t="s">
        <v>44</v>
      </c>
      <c r="B366" s="62" t="s">
        <v>452</v>
      </c>
      <c r="C366" s="73" t="s">
        <v>30</v>
      </c>
      <c r="D366" s="66">
        <v>180</v>
      </c>
      <c r="E366" s="66" t="s">
        <v>23</v>
      </c>
      <c r="F366" s="66" t="s">
        <v>23</v>
      </c>
      <c r="G366" s="66" t="s">
        <v>23</v>
      </c>
      <c r="H366" s="66">
        <v>180</v>
      </c>
      <c r="I366" s="66" t="s">
        <v>23</v>
      </c>
      <c r="J366" s="66" t="s">
        <v>23</v>
      </c>
      <c r="K366" s="73"/>
      <c r="L366" s="76"/>
      <c r="M366" s="148">
        <v>4</v>
      </c>
      <c r="N366" s="148"/>
      <c r="O366" s="85"/>
      <c r="P366" s="86"/>
      <c r="Q366" s="87"/>
      <c r="R366" s="70"/>
      <c r="S366" s="70"/>
      <c r="T366" s="70"/>
      <c r="U366" s="70"/>
      <c r="V366" s="70"/>
      <c r="W366" s="70"/>
      <c r="X366" s="70"/>
      <c r="Y366" s="70"/>
    </row>
    <row r="367" spans="1:25" s="71" customFormat="1" ht="8.25" customHeight="1" x14ac:dyDescent="0.25">
      <c r="A367" s="62" t="s">
        <v>46</v>
      </c>
      <c r="B367" s="62" t="s">
        <v>453</v>
      </c>
      <c r="C367" s="73" t="s">
        <v>30</v>
      </c>
      <c r="D367" s="66">
        <v>30</v>
      </c>
      <c r="E367" s="66" t="s">
        <v>23</v>
      </c>
      <c r="F367" s="66" t="s">
        <v>23</v>
      </c>
      <c r="G367" s="66" t="s">
        <v>23</v>
      </c>
      <c r="H367" s="66">
        <v>30</v>
      </c>
      <c r="I367" s="66" t="s">
        <v>23</v>
      </c>
      <c r="J367" s="66" t="s">
        <v>23</v>
      </c>
      <c r="K367" s="73"/>
      <c r="L367" s="76"/>
      <c r="M367" s="148">
        <v>6.8</v>
      </c>
      <c r="N367" s="148"/>
      <c r="O367" s="85"/>
      <c r="P367" s="86"/>
      <c r="Q367" s="87"/>
      <c r="R367" s="70"/>
      <c r="S367" s="70"/>
      <c r="T367" s="70"/>
      <c r="U367" s="70"/>
      <c r="V367" s="70"/>
      <c r="W367" s="70"/>
      <c r="X367" s="70"/>
      <c r="Y367" s="70"/>
    </row>
    <row r="368" spans="1:25" s="71" customFormat="1" ht="8.25" customHeight="1" x14ac:dyDescent="0.25">
      <c r="A368" s="62" t="s">
        <v>48</v>
      </c>
      <c r="B368" s="62" t="s">
        <v>454</v>
      </c>
      <c r="C368" s="73" t="s">
        <v>30</v>
      </c>
      <c r="D368" s="66">
        <v>63.2</v>
      </c>
      <c r="E368" s="66" t="s">
        <v>23</v>
      </c>
      <c r="F368" s="66" t="s">
        <v>23</v>
      </c>
      <c r="G368" s="66" t="s">
        <v>23</v>
      </c>
      <c r="H368" s="66">
        <v>63.2</v>
      </c>
      <c r="I368" s="66" t="s">
        <v>23</v>
      </c>
      <c r="J368" s="66" t="s">
        <v>23</v>
      </c>
      <c r="K368" s="73"/>
      <c r="L368" s="76"/>
      <c r="M368" s="148">
        <v>2.6</v>
      </c>
      <c r="N368" s="148"/>
      <c r="O368" s="85"/>
      <c r="P368" s="86"/>
      <c r="Q368" s="87"/>
      <c r="R368" s="70"/>
      <c r="S368" s="70"/>
      <c r="T368" s="70"/>
      <c r="U368" s="70"/>
      <c r="V368" s="70"/>
      <c r="W368" s="70"/>
      <c r="X368" s="70"/>
      <c r="Y368" s="70"/>
    </row>
    <row r="369" spans="1:25" s="71" customFormat="1" ht="8.25" customHeight="1" x14ac:dyDescent="0.25">
      <c r="A369" s="62" t="s">
        <v>50</v>
      </c>
      <c r="B369" s="62" t="s">
        <v>455</v>
      </c>
      <c r="C369" s="73" t="s">
        <v>30</v>
      </c>
      <c r="D369" s="66">
        <v>213.5</v>
      </c>
      <c r="E369" s="66" t="s">
        <v>23</v>
      </c>
      <c r="F369" s="66" t="s">
        <v>23</v>
      </c>
      <c r="G369" s="66" t="s">
        <v>23</v>
      </c>
      <c r="H369" s="66">
        <v>213.5</v>
      </c>
      <c r="I369" s="66" t="s">
        <v>23</v>
      </c>
      <c r="J369" s="66" t="s">
        <v>23</v>
      </c>
      <c r="K369" s="73"/>
      <c r="L369" s="76"/>
      <c r="M369" s="148">
        <v>12</v>
      </c>
      <c r="N369" s="148"/>
      <c r="O369" s="85"/>
      <c r="P369" s="86"/>
      <c r="Q369" s="87"/>
      <c r="R369" s="70"/>
      <c r="S369" s="70"/>
      <c r="T369" s="70"/>
      <c r="U369" s="70"/>
      <c r="V369" s="70"/>
      <c r="W369" s="70"/>
      <c r="X369" s="70"/>
      <c r="Y369" s="70"/>
    </row>
    <row r="370" spans="1:25" s="71" customFormat="1" ht="8.25" customHeight="1" x14ac:dyDescent="0.25">
      <c r="A370" s="62" t="s">
        <v>52</v>
      </c>
      <c r="B370" s="62" t="s">
        <v>456</v>
      </c>
      <c r="C370" s="73" t="s">
        <v>30</v>
      </c>
      <c r="D370" s="66">
        <v>1002</v>
      </c>
      <c r="E370" s="66" t="s">
        <v>23</v>
      </c>
      <c r="F370" s="66" t="s">
        <v>23</v>
      </c>
      <c r="G370" s="66" t="s">
        <v>23</v>
      </c>
      <c r="H370" s="66">
        <v>1002</v>
      </c>
      <c r="I370" s="66" t="s">
        <v>23</v>
      </c>
      <c r="J370" s="66" t="s">
        <v>23</v>
      </c>
      <c r="K370" s="73"/>
      <c r="L370" s="76"/>
      <c r="M370" s="148">
        <v>19.899999999999999</v>
      </c>
      <c r="N370" s="148"/>
      <c r="O370" s="85"/>
      <c r="P370" s="86"/>
      <c r="Q370" s="87"/>
      <c r="R370" s="70"/>
      <c r="S370" s="70"/>
      <c r="T370" s="70"/>
      <c r="U370" s="70"/>
      <c r="V370" s="70"/>
      <c r="W370" s="70"/>
      <c r="X370" s="70"/>
      <c r="Y370" s="70"/>
    </row>
    <row r="371" spans="1:25" s="71" customFormat="1" ht="8.25" customHeight="1" x14ac:dyDescent="0.25">
      <c r="A371" s="62" t="s">
        <v>53</v>
      </c>
      <c r="B371" s="62" t="s">
        <v>457</v>
      </c>
      <c r="C371" s="73" t="s">
        <v>30</v>
      </c>
      <c r="D371" s="66">
        <v>661.9</v>
      </c>
      <c r="E371" s="66" t="s">
        <v>23</v>
      </c>
      <c r="F371" s="66" t="s">
        <v>23</v>
      </c>
      <c r="G371" s="66" t="s">
        <v>23</v>
      </c>
      <c r="H371" s="66">
        <v>661.9</v>
      </c>
      <c r="I371" s="66" t="s">
        <v>23</v>
      </c>
      <c r="J371" s="66" t="s">
        <v>23</v>
      </c>
      <c r="K371" s="73"/>
      <c r="L371" s="76"/>
      <c r="M371" s="148">
        <v>11</v>
      </c>
      <c r="N371" s="148"/>
      <c r="O371" s="85"/>
      <c r="P371" s="86"/>
      <c r="Q371" s="87"/>
      <c r="R371" s="70"/>
      <c r="S371" s="70"/>
      <c r="T371" s="70"/>
      <c r="U371" s="70"/>
      <c r="V371" s="70"/>
      <c r="W371" s="70"/>
      <c r="X371" s="70"/>
      <c r="Y371" s="70"/>
    </row>
    <row r="372" spans="1:25" s="71" customFormat="1" ht="8.25" customHeight="1" x14ac:dyDescent="0.25">
      <c r="A372" s="62" t="s">
        <v>54</v>
      </c>
      <c r="B372" s="62" t="s">
        <v>458</v>
      </c>
      <c r="C372" s="73" t="s">
        <v>30</v>
      </c>
      <c r="D372" s="66">
        <v>310.3</v>
      </c>
      <c r="E372" s="66" t="s">
        <v>23</v>
      </c>
      <c r="F372" s="66" t="s">
        <v>23</v>
      </c>
      <c r="G372" s="66" t="s">
        <v>23</v>
      </c>
      <c r="H372" s="66">
        <v>310.3</v>
      </c>
      <c r="I372" s="66" t="s">
        <v>23</v>
      </c>
      <c r="J372" s="66" t="s">
        <v>23</v>
      </c>
      <c r="K372" s="73"/>
      <c r="L372" s="76"/>
      <c r="M372" s="148">
        <v>2.6</v>
      </c>
      <c r="N372" s="148"/>
      <c r="O372" s="85"/>
      <c r="P372" s="86"/>
      <c r="Q372" s="87"/>
      <c r="R372" s="70"/>
      <c r="S372" s="70"/>
      <c r="T372" s="70"/>
      <c r="U372" s="70"/>
      <c r="V372" s="70"/>
      <c r="W372" s="70"/>
      <c r="X372" s="70"/>
      <c r="Y372" s="70"/>
    </row>
    <row r="373" spans="1:25" s="71" customFormat="1" ht="8.25" customHeight="1" x14ac:dyDescent="0.25">
      <c r="A373" s="62" t="s">
        <v>55</v>
      </c>
      <c r="B373" s="62" t="s">
        <v>459</v>
      </c>
      <c r="C373" s="73" t="s">
        <v>30</v>
      </c>
      <c r="D373" s="66">
        <v>307</v>
      </c>
      <c r="E373" s="66" t="s">
        <v>23</v>
      </c>
      <c r="F373" s="66" t="s">
        <v>23</v>
      </c>
      <c r="G373" s="66" t="s">
        <v>23</v>
      </c>
      <c r="H373" s="66">
        <v>307</v>
      </c>
      <c r="I373" s="66" t="s">
        <v>23</v>
      </c>
      <c r="J373" s="66" t="s">
        <v>23</v>
      </c>
      <c r="K373" s="73" t="s">
        <v>444</v>
      </c>
      <c r="L373" s="76"/>
      <c r="M373" s="148">
        <v>2.6</v>
      </c>
      <c r="N373" s="148"/>
      <c r="O373" s="85"/>
      <c r="P373" s="86"/>
      <c r="Q373" s="87"/>
      <c r="R373" s="70"/>
      <c r="S373" s="70"/>
      <c r="T373" s="70"/>
      <c r="U373" s="70"/>
      <c r="V373" s="70"/>
      <c r="W373" s="70"/>
      <c r="X373" s="70"/>
      <c r="Y373" s="70"/>
    </row>
    <row r="374" spans="1:25" s="71" customFormat="1" ht="8.25" customHeight="1" x14ac:dyDescent="0.25">
      <c r="A374" s="62" t="s">
        <v>56</v>
      </c>
      <c r="B374" s="62" t="s">
        <v>460</v>
      </c>
      <c r="C374" s="73" t="s">
        <v>30</v>
      </c>
      <c r="D374" s="66">
        <v>80.8</v>
      </c>
      <c r="E374" s="66" t="s">
        <v>23</v>
      </c>
      <c r="F374" s="66" t="s">
        <v>23</v>
      </c>
      <c r="G374" s="66" t="s">
        <v>23</v>
      </c>
      <c r="H374" s="66">
        <v>80.8</v>
      </c>
      <c r="I374" s="66" t="s">
        <v>23</v>
      </c>
      <c r="J374" s="66" t="s">
        <v>23</v>
      </c>
      <c r="K374" s="84"/>
      <c r="L374" s="76"/>
      <c r="M374" s="148">
        <v>0.7</v>
      </c>
      <c r="N374" s="148"/>
      <c r="O374" s="85"/>
      <c r="P374" s="86"/>
      <c r="Q374" s="87"/>
      <c r="R374" s="70"/>
      <c r="S374" s="70"/>
      <c r="T374" s="70"/>
      <c r="U374" s="70"/>
      <c r="V374" s="70"/>
      <c r="W374" s="70"/>
      <c r="X374" s="70"/>
      <c r="Y374" s="70"/>
    </row>
    <row r="375" spans="1:25" s="71" customFormat="1" ht="8.25" customHeight="1" x14ac:dyDescent="0.25">
      <c r="A375" s="62" t="s">
        <v>57</v>
      </c>
      <c r="B375" s="62" t="s">
        <v>461</v>
      </c>
      <c r="C375" s="73" t="s">
        <v>30</v>
      </c>
      <c r="D375" s="66">
        <v>102.5</v>
      </c>
      <c r="E375" s="66" t="s">
        <v>23</v>
      </c>
      <c r="F375" s="66" t="s">
        <v>23</v>
      </c>
      <c r="G375" s="66" t="s">
        <v>23</v>
      </c>
      <c r="H375" s="66">
        <v>102.5</v>
      </c>
      <c r="I375" s="66" t="s">
        <v>23</v>
      </c>
      <c r="J375" s="66" t="s">
        <v>23</v>
      </c>
      <c r="K375" s="73"/>
      <c r="L375" s="76"/>
      <c r="M375" s="148">
        <v>1.8</v>
      </c>
      <c r="N375" s="148"/>
      <c r="O375" s="85"/>
      <c r="P375" s="86"/>
      <c r="Q375" s="87"/>
      <c r="R375" s="70"/>
      <c r="S375" s="70"/>
      <c r="T375" s="70"/>
      <c r="U375" s="70"/>
      <c r="V375" s="70"/>
      <c r="W375" s="70"/>
      <c r="X375" s="70"/>
      <c r="Y375" s="70"/>
    </row>
    <row r="376" spans="1:25" s="71" customFormat="1" ht="8.25" customHeight="1" x14ac:dyDescent="0.25">
      <c r="A376" s="62" t="s">
        <v>58</v>
      </c>
      <c r="B376" s="62" t="s">
        <v>462</v>
      </c>
      <c r="C376" s="73" t="s">
        <v>30</v>
      </c>
      <c r="D376" s="66">
        <v>90.1</v>
      </c>
      <c r="E376" s="66" t="s">
        <v>23</v>
      </c>
      <c r="F376" s="66" t="s">
        <v>23</v>
      </c>
      <c r="G376" s="66" t="s">
        <v>23</v>
      </c>
      <c r="H376" s="66">
        <v>90.1</v>
      </c>
      <c r="I376" s="66" t="s">
        <v>23</v>
      </c>
      <c r="J376" s="66" t="s">
        <v>23</v>
      </c>
      <c r="K376" s="73"/>
      <c r="L376" s="76"/>
      <c r="M376" s="148">
        <v>2</v>
      </c>
      <c r="N376" s="148"/>
      <c r="O376" s="85"/>
      <c r="P376" s="86"/>
      <c r="Q376" s="87"/>
      <c r="R376" s="70"/>
      <c r="S376" s="70"/>
      <c r="T376" s="70"/>
      <c r="U376" s="70"/>
      <c r="V376" s="70"/>
      <c r="W376" s="70"/>
      <c r="X376" s="70"/>
      <c r="Y376" s="70"/>
    </row>
    <row r="377" spans="1:25" s="71" customFormat="1" ht="8.25" customHeight="1" x14ac:dyDescent="0.25">
      <c r="A377" s="62" t="s">
        <v>59</v>
      </c>
      <c r="B377" s="62" t="s">
        <v>463</v>
      </c>
      <c r="C377" s="73" t="s">
        <v>30</v>
      </c>
      <c r="D377" s="66">
        <v>379.6</v>
      </c>
      <c r="E377" s="66" t="s">
        <v>23</v>
      </c>
      <c r="F377" s="66" t="s">
        <v>23</v>
      </c>
      <c r="G377" s="66" t="s">
        <v>23</v>
      </c>
      <c r="H377" s="66">
        <v>379.6</v>
      </c>
      <c r="I377" s="66" t="s">
        <v>23</v>
      </c>
      <c r="J377" s="66" t="s">
        <v>23</v>
      </c>
      <c r="K377" s="73"/>
      <c r="L377" s="76"/>
      <c r="M377" s="148">
        <v>8.8000000000000007</v>
      </c>
      <c r="N377" s="148"/>
      <c r="O377" s="85"/>
      <c r="P377" s="86"/>
      <c r="Q377" s="87"/>
      <c r="R377" s="70"/>
      <c r="S377" s="70"/>
      <c r="T377" s="70"/>
      <c r="U377" s="70"/>
      <c r="V377" s="70"/>
      <c r="W377" s="70"/>
      <c r="X377" s="70"/>
      <c r="Y377" s="70"/>
    </row>
    <row r="378" spans="1:25" s="71" customFormat="1" ht="8.25" customHeight="1" x14ac:dyDescent="0.25">
      <c r="A378" s="62" t="s">
        <v>60</v>
      </c>
      <c r="B378" s="62" t="s">
        <v>464</v>
      </c>
      <c r="C378" s="73" t="s">
        <v>30</v>
      </c>
      <c r="D378" s="66">
        <v>502.6</v>
      </c>
      <c r="E378" s="66" t="s">
        <v>23</v>
      </c>
      <c r="F378" s="66" t="s">
        <v>23</v>
      </c>
      <c r="G378" s="66" t="s">
        <v>23</v>
      </c>
      <c r="H378" s="66">
        <v>502.6</v>
      </c>
      <c r="I378" s="66" t="s">
        <v>23</v>
      </c>
      <c r="J378" s="66" t="s">
        <v>23</v>
      </c>
      <c r="K378" s="73"/>
      <c r="L378" s="76"/>
      <c r="M378" s="148">
        <v>28</v>
      </c>
      <c r="N378" s="148"/>
      <c r="O378" s="85"/>
      <c r="P378" s="86"/>
      <c r="Q378" s="87"/>
      <c r="R378" s="70"/>
      <c r="S378" s="70"/>
      <c r="T378" s="70"/>
      <c r="U378" s="70"/>
      <c r="V378" s="70"/>
      <c r="W378" s="70"/>
      <c r="X378" s="70"/>
      <c r="Y378" s="70"/>
    </row>
    <row r="379" spans="1:25" s="71" customFormat="1" ht="8.25" customHeight="1" x14ac:dyDescent="0.25">
      <c r="A379" s="62" t="s">
        <v>61</v>
      </c>
      <c r="B379" s="62" t="s">
        <v>465</v>
      </c>
      <c r="C379" s="73" t="s">
        <v>30</v>
      </c>
      <c r="D379" s="66">
        <v>46.9</v>
      </c>
      <c r="E379" s="66" t="s">
        <v>23</v>
      </c>
      <c r="F379" s="66" t="s">
        <v>23</v>
      </c>
      <c r="G379" s="66" t="s">
        <v>23</v>
      </c>
      <c r="H379" s="66">
        <v>46.9</v>
      </c>
      <c r="I379" s="66" t="s">
        <v>23</v>
      </c>
      <c r="J379" s="66" t="s">
        <v>23</v>
      </c>
      <c r="K379" s="73"/>
      <c r="L379" s="76"/>
      <c r="M379" s="148">
        <v>1</v>
      </c>
      <c r="N379" s="148"/>
      <c r="O379" s="85"/>
      <c r="P379" s="86"/>
      <c r="Q379" s="87"/>
      <c r="R379" s="70"/>
      <c r="S379" s="70"/>
      <c r="T379" s="70"/>
      <c r="U379" s="70"/>
      <c r="V379" s="70"/>
      <c r="W379" s="70"/>
      <c r="X379" s="70"/>
      <c r="Y379" s="70"/>
    </row>
    <row r="380" spans="1:25" s="71" customFormat="1" ht="8.25" customHeight="1" x14ac:dyDescent="0.25">
      <c r="A380" s="62" t="s">
        <v>62</v>
      </c>
      <c r="B380" s="62" t="s">
        <v>466</v>
      </c>
      <c r="C380" s="73" t="s">
        <v>30</v>
      </c>
      <c r="D380" s="66">
        <v>480.8</v>
      </c>
      <c r="E380" s="66" t="s">
        <v>23</v>
      </c>
      <c r="F380" s="66" t="s">
        <v>23</v>
      </c>
      <c r="G380" s="66" t="s">
        <v>23</v>
      </c>
      <c r="H380" s="66">
        <v>480.8</v>
      </c>
      <c r="I380" s="66" t="s">
        <v>23</v>
      </c>
      <c r="J380" s="66" t="s">
        <v>23</v>
      </c>
      <c r="K380" s="73"/>
      <c r="L380" s="76"/>
      <c r="M380" s="148">
        <v>8.1</v>
      </c>
      <c r="N380" s="148"/>
      <c r="O380" s="85"/>
      <c r="P380" s="86"/>
      <c r="Q380" s="87"/>
      <c r="R380" s="70"/>
      <c r="S380" s="70"/>
      <c r="T380" s="70"/>
      <c r="U380" s="70"/>
      <c r="V380" s="70"/>
      <c r="W380" s="70"/>
      <c r="X380" s="70"/>
      <c r="Y380" s="70"/>
    </row>
    <row r="381" spans="1:25" s="71" customFormat="1" ht="8.25" customHeight="1" x14ac:dyDescent="0.25">
      <c r="A381" s="62" t="s">
        <v>63</v>
      </c>
      <c r="B381" s="62" t="s">
        <v>467</v>
      </c>
      <c r="C381" s="73" t="s">
        <v>30</v>
      </c>
      <c r="D381" s="66">
        <v>315.5</v>
      </c>
      <c r="E381" s="66" t="s">
        <v>23</v>
      </c>
      <c r="F381" s="66" t="s">
        <v>23</v>
      </c>
      <c r="G381" s="66" t="s">
        <v>23</v>
      </c>
      <c r="H381" s="66">
        <v>315.5</v>
      </c>
      <c r="I381" s="66" t="s">
        <v>23</v>
      </c>
      <c r="J381" s="66" t="s">
        <v>23</v>
      </c>
      <c r="K381" s="73"/>
      <c r="L381" s="76"/>
      <c r="M381" s="148">
        <v>5</v>
      </c>
      <c r="N381" s="148"/>
      <c r="O381" s="85"/>
      <c r="P381" s="86"/>
      <c r="Q381" s="87"/>
      <c r="R381" s="70"/>
      <c r="S381" s="70"/>
      <c r="T381" s="70"/>
      <c r="U381" s="70"/>
      <c r="V381" s="70"/>
      <c r="W381" s="70"/>
      <c r="X381" s="70"/>
      <c r="Y381" s="70"/>
    </row>
    <row r="382" spans="1:25" s="71" customFormat="1" ht="8.25" customHeight="1" x14ac:dyDescent="0.25">
      <c r="A382" s="62" t="s">
        <v>64</v>
      </c>
      <c r="B382" s="62" t="s">
        <v>468</v>
      </c>
      <c r="C382" s="73" t="s">
        <v>30</v>
      </c>
      <c r="D382" s="66">
        <v>103.1</v>
      </c>
      <c r="E382" s="66" t="s">
        <v>23</v>
      </c>
      <c r="F382" s="66" t="s">
        <v>23</v>
      </c>
      <c r="G382" s="66" t="s">
        <v>23</v>
      </c>
      <c r="H382" s="66">
        <v>103.1</v>
      </c>
      <c r="I382" s="66" t="s">
        <v>23</v>
      </c>
      <c r="J382" s="66" t="s">
        <v>23</v>
      </c>
      <c r="K382" s="73"/>
      <c r="L382" s="76"/>
      <c r="M382" s="148">
        <v>2.2000000000000002</v>
      </c>
      <c r="N382" s="148"/>
      <c r="O382" s="85"/>
      <c r="P382" s="86"/>
      <c r="Q382" s="87"/>
      <c r="R382" s="70"/>
      <c r="S382" s="70"/>
      <c r="T382" s="70"/>
      <c r="U382" s="70"/>
      <c r="V382" s="70"/>
      <c r="W382" s="70"/>
      <c r="X382" s="70"/>
      <c r="Y382" s="70"/>
    </row>
    <row r="383" spans="1:25" s="71" customFormat="1" ht="8.25" customHeight="1" x14ac:dyDescent="0.25">
      <c r="A383" s="62" t="s">
        <v>65</v>
      </c>
      <c r="B383" s="62" t="s">
        <v>469</v>
      </c>
      <c r="C383" s="73" t="s">
        <v>30</v>
      </c>
      <c r="D383" s="66">
        <v>236</v>
      </c>
      <c r="E383" s="66" t="s">
        <v>23</v>
      </c>
      <c r="F383" s="66" t="s">
        <v>23</v>
      </c>
      <c r="G383" s="66" t="s">
        <v>23</v>
      </c>
      <c r="H383" s="66">
        <v>236</v>
      </c>
      <c r="I383" s="66" t="s">
        <v>23</v>
      </c>
      <c r="J383" s="66" t="s">
        <v>23</v>
      </c>
      <c r="K383" s="73"/>
      <c r="L383" s="76"/>
      <c r="M383" s="148">
        <v>6</v>
      </c>
      <c r="N383" s="148"/>
      <c r="O383" s="85"/>
      <c r="P383" s="86"/>
      <c r="Q383" s="87"/>
      <c r="R383" s="70"/>
      <c r="S383" s="70"/>
      <c r="T383" s="70"/>
      <c r="U383" s="70"/>
      <c r="V383" s="70"/>
      <c r="W383" s="70"/>
      <c r="X383" s="70"/>
      <c r="Y383" s="70"/>
    </row>
    <row r="384" spans="1:25" s="71" customFormat="1" ht="8.25" customHeight="1" x14ac:dyDescent="0.25">
      <c r="A384" s="62" t="s">
        <v>66</v>
      </c>
      <c r="B384" s="62" t="s">
        <v>470</v>
      </c>
      <c r="C384" s="73" t="s">
        <v>30</v>
      </c>
      <c r="D384" s="66">
        <v>1030.4000000000001</v>
      </c>
      <c r="E384" s="66" t="s">
        <v>23</v>
      </c>
      <c r="F384" s="66" t="s">
        <v>23</v>
      </c>
      <c r="G384" s="66" t="s">
        <v>23</v>
      </c>
      <c r="H384" s="66">
        <v>1030.4000000000001</v>
      </c>
      <c r="I384" s="66" t="s">
        <v>23</v>
      </c>
      <c r="J384" s="66" t="s">
        <v>23</v>
      </c>
      <c r="K384" s="73"/>
      <c r="L384" s="76"/>
      <c r="M384" s="148">
        <v>25</v>
      </c>
      <c r="N384" s="148"/>
      <c r="O384" s="85"/>
      <c r="P384" s="86"/>
      <c r="Q384" s="87"/>
      <c r="R384" s="70"/>
      <c r="S384" s="70"/>
      <c r="T384" s="70"/>
      <c r="U384" s="70"/>
      <c r="V384" s="70"/>
      <c r="W384" s="70"/>
      <c r="X384" s="70"/>
      <c r="Y384" s="70"/>
    </row>
    <row r="385" spans="1:25" s="71" customFormat="1" ht="8.25" customHeight="1" x14ac:dyDescent="0.25">
      <c r="A385" s="62" t="s">
        <v>67</v>
      </c>
      <c r="B385" s="62" t="s">
        <v>471</v>
      </c>
      <c r="C385" s="73" t="s">
        <v>30</v>
      </c>
      <c r="D385" s="66">
        <v>142</v>
      </c>
      <c r="E385" s="66" t="s">
        <v>23</v>
      </c>
      <c r="F385" s="66" t="s">
        <v>23</v>
      </c>
      <c r="G385" s="66" t="s">
        <v>23</v>
      </c>
      <c r="H385" s="66">
        <v>142</v>
      </c>
      <c r="I385" s="66" t="s">
        <v>23</v>
      </c>
      <c r="J385" s="66" t="s">
        <v>23</v>
      </c>
      <c r="K385" s="73"/>
      <c r="L385" s="76"/>
      <c r="M385" s="148">
        <v>4</v>
      </c>
      <c r="N385" s="148"/>
      <c r="O385" s="85"/>
      <c r="P385" s="86"/>
      <c r="Q385" s="87"/>
      <c r="R385" s="70"/>
      <c r="S385" s="70"/>
      <c r="T385" s="70"/>
      <c r="U385" s="70"/>
      <c r="V385" s="70"/>
      <c r="W385" s="70"/>
      <c r="X385" s="70"/>
      <c r="Y385" s="70"/>
    </row>
    <row r="386" spans="1:25" s="71" customFormat="1" ht="8.25" customHeight="1" x14ac:dyDescent="0.25">
      <c r="A386" s="62" t="s">
        <v>68</v>
      </c>
      <c r="B386" s="62" t="s">
        <v>472</v>
      </c>
      <c r="C386" s="73" t="s">
        <v>30</v>
      </c>
      <c r="D386" s="66">
        <v>264.39999999999998</v>
      </c>
      <c r="E386" s="66" t="s">
        <v>23</v>
      </c>
      <c r="F386" s="66" t="s">
        <v>23</v>
      </c>
      <c r="G386" s="66" t="s">
        <v>23</v>
      </c>
      <c r="H386" s="66">
        <v>264.39999999999998</v>
      </c>
      <c r="I386" s="66" t="s">
        <v>23</v>
      </c>
      <c r="J386" s="66" t="s">
        <v>23</v>
      </c>
      <c r="K386" s="73"/>
      <c r="L386" s="76"/>
      <c r="M386" s="148">
        <v>6.5</v>
      </c>
      <c r="N386" s="148"/>
      <c r="O386" s="85"/>
      <c r="P386" s="86"/>
      <c r="Q386" s="87"/>
      <c r="R386" s="70"/>
      <c r="S386" s="70"/>
      <c r="T386" s="70"/>
      <c r="U386" s="70"/>
      <c r="V386" s="70"/>
      <c r="W386" s="70"/>
      <c r="X386" s="70"/>
      <c r="Y386" s="70"/>
    </row>
    <row r="387" spans="1:25" s="71" customFormat="1" ht="8.25" customHeight="1" x14ac:dyDescent="0.25">
      <c r="A387" s="62" t="s">
        <v>69</v>
      </c>
      <c r="B387" s="62" t="s">
        <v>473</v>
      </c>
      <c r="C387" s="73" t="s">
        <v>30</v>
      </c>
      <c r="D387" s="66">
        <v>605.6</v>
      </c>
      <c r="E387" s="66" t="s">
        <v>23</v>
      </c>
      <c r="F387" s="66" t="s">
        <v>23</v>
      </c>
      <c r="G387" s="66" t="s">
        <v>23</v>
      </c>
      <c r="H387" s="66">
        <v>605.6</v>
      </c>
      <c r="I387" s="66" t="s">
        <v>23</v>
      </c>
      <c r="J387" s="66" t="s">
        <v>23</v>
      </c>
      <c r="K387" s="73"/>
      <c r="L387" s="76"/>
      <c r="M387" s="148">
        <v>5.8</v>
      </c>
      <c r="N387" s="148"/>
      <c r="O387" s="85"/>
      <c r="P387" s="86"/>
      <c r="Q387" s="87"/>
      <c r="R387" s="70"/>
      <c r="S387" s="70"/>
      <c r="T387" s="70"/>
      <c r="U387" s="70"/>
      <c r="V387" s="70"/>
      <c r="W387" s="70"/>
      <c r="X387" s="70"/>
      <c r="Y387" s="70"/>
    </row>
    <row r="388" spans="1:25" s="71" customFormat="1" ht="8.25" customHeight="1" x14ac:dyDescent="0.25">
      <c r="A388" s="62" t="s">
        <v>72</v>
      </c>
      <c r="B388" s="62" t="s">
        <v>474</v>
      </c>
      <c r="C388" s="73" t="s">
        <v>30</v>
      </c>
      <c r="D388" s="66">
        <v>216.7</v>
      </c>
      <c r="E388" s="66" t="s">
        <v>23</v>
      </c>
      <c r="F388" s="66" t="s">
        <v>23</v>
      </c>
      <c r="G388" s="66" t="s">
        <v>23</v>
      </c>
      <c r="H388" s="66">
        <v>216.7</v>
      </c>
      <c r="I388" s="66" t="s">
        <v>23</v>
      </c>
      <c r="J388" s="66" t="s">
        <v>23</v>
      </c>
      <c r="K388" s="73"/>
      <c r="L388" s="76"/>
      <c r="M388" s="148">
        <v>38</v>
      </c>
      <c r="N388" s="148"/>
      <c r="O388" s="85"/>
      <c r="P388" s="86"/>
      <c r="Q388" s="87"/>
      <c r="R388" s="70"/>
      <c r="S388" s="70"/>
      <c r="T388" s="70"/>
      <c r="U388" s="70"/>
      <c r="V388" s="70"/>
      <c r="W388" s="70"/>
      <c r="X388" s="70"/>
      <c r="Y388" s="70"/>
    </row>
    <row r="389" spans="1:25" s="71" customFormat="1" ht="8.25" customHeight="1" x14ac:dyDescent="0.25">
      <c r="A389" s="62" t="s">
        <v>74</v>
      </c>
      <c r="B389" s="62" t="s">
        <v>475</v>
      </c>
      <c r="C389" s="73" t="s">
        <v>30</v>
      </c>
      <c r="D389" s="66">
        <v>177</v>
      </c>
      <c r="E389" s="66" t="s">
        <v>23</v>
      </c>
      <c r="F389" s="66" t="s">
        <v>23</v>
      </c>
      <c r="G389" s="66" t="s">
        <v>23</v>
      </c>
      <c r="H389" s="66">
        <v>177</v>
      </c>
      <c r="I389" s="66" t="s">
        <v>23</v>
      </c>
      <c r="J389" s="66" t="s">
        <v>23</v>
      </c>
      <c r="K389" s="73"/>
      <c r="L389" s="76"/>
      <c r="M389" s="148">
        <v>4.5999999999999996</v>
      </c>
      <c r="N389" s="148"/>
      <c r="O389" s="85"/>
      <c r="P389" s="86"/>
      <c r="Q389" s="87"/>
      <c r="R389" s="70"/>
      <c r="S389" s="70"/>
      <c r="T389" s="70"/>
      <c r="U389" s="70"/>
      <c r="V389" s="70"/>
      <c r="W389" s="70"/>
      <c r="X389" s="70"/>
      <c r="Y389" s="70"/>
    </row>
    <row r="390" spans="1:25" s="71" customFormat="1" ht="8.25" customHeight="1" x14ac:dyDescent="0.25">
      <c r="A390" s="62" t="s">
        <v>76</v>
      </c>
      <c r="B390" s="62" t="s">
        <v>476</v>
      </c>
      <c r="C390" s="73" t="s">
        <v>30</v>
      </c>
      <c r="D390" s="66">
        <v>346.7</v>
      </c>
      <c r="E390" s="66" t="s">
        <v>23</v>
      </c>
      <c r="F390" s="66" t="s">
        <v>23</v>
      </c>
      <c r="G390" s="66" t="s">
        <v>23</v>
      </c>
      <c r="H390" s="66">
        <v>346.7</v>
      </c>
      <c r="I390" s="66" t="s">
        <v>23</v>
      </c>
      <c r="J390" s="66" t="s">
        <v>23</v>
      </c>
      <c r="K390" s="73"/>
      <c r="L390" s="76"/>
      <c r="M390" s="148">
        <v>4.0999999999999996</v>
      </c>
      <c r="N390" s="148"/>
      <c r="O390" s="85"/>
      <c r="P390" s="86"/>
      <c r="Q390" s="87"/>
      <c r="R390" s="70"/>
      <c r="S390" s="70"/>
      <c r="T390" s="70"/>
      <c r="U390" s="70"/>
      <c r="V390" s="70"/>
      <c r="W390" s="70"/>
      <c r="X390" s="70"/>
      <c r="Y390" s="70"/>
    </row>
    <row r="391" spans="1:25" s="71" customFormat="1" ht="8.25" customHeight="1" x14ac:dyDescent="0.25">
      <c r="A391" s="62" t="s">
        <v>78</v>
      </c>
      <c r="B391" s="62" t="s">
        <v>477</v>
      </c>
      <c r="C391" s="73" t="s">
        <v>30</v>
      </c>
      <c r="D391" s="66">
        <v>29.5</v>
      </c>
      <c r="E391" s="66" t="s">
        <v>23</v>
      </c>
      <c r="F391" s="66" t="s">
        <v>23</v>
      </c>
      <c r="G391" s="66" t="s">
        <v>23</v>
      </c>
      <c r="H391" s="66">
        <v>29.5</v>
      </c>
      <c r="I391" s="66" t="s">
        <v>23</v>
      </c>
      <c r="J391" s="66" t="s">
        <v>23</v>
      </c>
      <c r="K391" s="73"/>
      <c r="L391" s="76"/>
      <c r="M391" s="148">
        <v>1.5</v>
      </c>
      <c r="N391" s="148"/>
      <c r="O391" s="85"/>
      <c r="P391" s="86"/>
      <c r="Q391" s="87"/>
      <c r="R391" s="70"/>
      <c r="S391" s="70"/>
      <c r="T391" s="70"/>
      <c r="U391" s="70"/>
      <c r="V391" s="70"/>
      <c r="W391" s="70"/>
      <c r="X391" s="70"/>
      <c r="Y391" s="70"/>
    </row>
    <row r="392" spans="1:25" s="71" customFormat="1" ht="8.25" customHeight="1" x14ac:dyDescent="0.25">
      <c r="A392" s="62" t="s">
        <v>80</v>
      </c>
      <c r="B392" s="62" t="s">
        <v>478</v>
      </c>
      <c r="C392" s="73" t="s">
        <v>30</v>
      </c>
      <c r="D392" s="66">
        <v>51.1</v>
      </c>
      <c r="E392" s="66" t="s">
        <v>23</v>
      </c>
      <c r="F392" s="66" t="s">
        <v>23</v>
      </c>
      <c r="G392" s="66" t="s">
        <v>23</v>
      </c>
      <c r="H392" s="66">
        <v>51.1</v>
      </c>
      <c r="I392" s="66" t="s">
        <v>23</v>
      </c>
      <c r="J392" s="66" t="s">
        <v>23</v>
      </c>
      <c r="K392" s="73"/>
      <c r="L392" s="76"/>
      <c r="M392" s="148">
        <v>0.6</v>
      </c>
      <c r="N392" s="148"/>
      <c r="O392" s="85"/>
      <c r="P392" s="86"/>
      <c r="Q392" s="87"/>
      <c r="R392" s="70"/>
      <c r="S392" s="70"/>
      <c r="T392" s="70"/>
      <c r="U392" s="70"/>
      <c r="V392" s="70"/>
      <c r="W392" s="70"/>
      <c r="X392" s="70"/>
      <c r="Y392" s="70"/>
    </row>
    <row r="393" spans="1:25" s="71" customFormat="1" ht="8.25" customHeight="1" x14ac:dyDescent="0.25">
      <c r="A393" s="62" t="s">
        <v>479</v>
      </c>
      <c r="B393" s="62" t="s">
        <v>480</v>
      </c>
      <c r="C393" s="73" t="s">
        <v>30</v>
      </c>
      <c r="D393" s="66">
        <v>510.2</v>
      </c>
      <c r="E393" s="66" t="s">
        <v>23</v>
      </c>
      <c r="F393" s="66" t="s">
        <v>23</v>
      </c>
      <c r="G393" s="66" t="s">
        <v>23</v>
      </c>
      <c r="H393" s="66">
        <v>510.2</v>
      </c>
      <c r="I393" s="66" t="s">
        <v>23</v>
      </c>
      <c r="J393" s="66" t="s">
        <v>23</v>
      </c>
      <c r="K393" s="73"/>
      <c r="L393" s="76"/>
      <c r="M393" s="148">
        <v>9.6999999999999993</v>
      </c>
      <c r="N393" s="148"/>
      <c r="O393" s="85"/>
      <c r="P393" s="86"/>
      <c r="Q393" s="87"/>
      <c r="R393" s="70"/>
      <c r="S393" s="70"/>
      <c r="T393" s="70"/>
      <c r="U393" s="70"/>
      <c r="V393" s="70"/>
      <c r="W393" s="70"/>
      <c r="X393" s="70"/>
      <c r="Y393" s="70"/>
    </row>
    <row r="394" spans="1:25" s="71" customFormat="1" ht="8.25" customHeight="1" x14ac:dyDescent="0.25">
      <c r="A394" s="62" t="s">
        <v>481</v>
      </c>
      <c r="B394" s="62" t="s">
        <v>482</v>
      </c>
      <c r="C394" s="73" t="s">
        <v>30</v>
      </c>
      <c r="D394" s="66">
        <v>570.29999999999995</v>
      </c>
      <c r="E394" s="66" t="s">
        <v>23</v>
      </c>
      <c r="F394" s="66" t="s">
        <v>23</v>
      </c>
      <c r="G394" s="66" t="s">
        <v>23</v>
      </c>
      <c r="H394" s="66">
        <v>570.29999999999995</v>
      </c>
      <c r="I394" s="66" t="s">
        <v>23</v>
      </c>
      <c r="J394" s="66" t="s">
        <v>23</v>
      </c>
      <c r="K394" s="73"/>
      <c r="L394" s="76"/>
      <c r="M394" s="148">
        <v>7.9</v>
      </c>
      <c r="N394" s="148"/>
      <c r="O394" s="85"/>
      <c r="P394" s="86"/>
      <c r="Q394" s="87"/>
      <c r="R394" s="70"/>
      <c r="S394" s="70"/>
      <c r="T394" s="70"/>
      <c r="U394" s="70"/>
      <c r="V394" s="70"/>
      <c r="W394" s="70"/>
      <c r="X394" s="70"/>
      <c r="Y394" s="70"/>
    </row>
    <row r="395" spans="1:25" s="71" customFormat="1" ht="8.25" customHeight="1" x14ac:dyDescent="0.25">
      <c r="A395" s="62" t="s">
        <v>483</v>
      </c>
      <c r="B395" s="62" t="s">
        <v>484</v>
      </c>
      <c r="C395" s="73" t="s">
        <v>30</v>
      </c>
      <c r="D395" s="66">
        <v>175.8</v>
      </c>
      <c r="E395" s="66" t="s">
        <v>23</v>
      </c>
      <c r="F395" s="66" t="s">
        <v>23</v>
      </c>
      <c r="G395" s="66" t="s">
        <v>23</v>
      </c>
      <c r="H395" s="66">
        <v>175.8</v>
      </c>
      <c r="I395" s="66" t="s">
        <v>23</v>
      </c>
      <c r="J395" s="66" t="s">
        <v>23</v>
      </c>
      <c r="K395" s="73"/>
      <c r="L395" s="76"/>
      <c r="M395" s="148">
        <v>1</v>
      </c>
      <c r="N395" s="148"/>
      <c r="O395" s="85"/>
      <c r="P395" s="86"/>
      <c r="Q395" s="87"/>
      <c r="R395" s="70"/>
      <c r="S395" s="70"/>
      <c r="T395" s="70"/>
      <c r="U395" s="70"/>
      <c r="V395" s="70"/>
      <c r="W395" s="70"/>
      <c r="X395" s="70"/>
      <c r="Y395" s="70"/>
    </row>
    <row r="396" spans="1:25" s="71" customFormat="1" ht="8.25" customHeight="1" x14ac:dyDescent="0.25">
      <c r="A396" s="62" t="s">
        <v>485</v>
      </c>
      <c r="B396" s="62" t="s">
        <v>486</v>
      </c>
      <c r="C396" s="73" t="s">
        <v>30</v>
      </c>
      <c r="D396" s="66">
        <v>193.3</v>
      </c>
      <c r="E396" s="66" t="s">
        <v>23</v>
      </c>
      <c r="F396" s="66" t="s">
        <v>23</v>
      </c>
      <c r="G396" s="66" t="s">
        <v>23</v>
      </c>
      <c r="H396" s="66">
        <v>193.3</v>
      </c>
      <c r="I396" s="66" t="s">
        <v>23</v>
      </c>
      <c r="J396" s="66" t="s">
        <v>23</v>
      </c>
      <c r="K396" s="73"/>
      <c r="L396" s="76"/>
      <c r="M396" s="148">
        <v>0.5</v>
      </c>
      <c r="N396" s="148"/>
      <c r="O396" s="85"/>
      <c r="P396" s="86"/>
      <c r="Q396" s="87"/>
      <c r="R396" s="70"/>
      <c r="S396" s="70"/>
      <c r="T396" s="70"/>
      <c r="U396" s="70"/>
      <c r="V396" s="70"/>
      <c r="W396" s="70"/>
      <c r="X396" s="70"/>
      <c r="Y396" s="70"/>
    </row>
    <row r="397" spans="1:25" s="71" customFormat="1" ht="8.25" customHeight="1" x14ac:dyDescent="0.25">
      <c r="A397" s="62" t="s">
        <v>487</v>
      </c>
      <c r="B397" s="62" t="s">
        <v>488</v>
      </c>
      <c r="C397" s="73" t="s">
        <v>30</v>
      </c>
      <c r="D397" s="66">
        <v>41.4</v>
      </c>
      <c r="E397" s="66" t="s">
        <v>23</v>
      </c>
      <c r="F397" s="66" t="s">
        <v>23</v>
      </c>
      <c r="G397" s="66" t="s">
        <v>23</v>
      </c>
      <c r="H397" s="66">
        <v>41.4</v>
      </c>
      <c r="I397" s="66" t="s">
        <v>23</v>
      </c>
      <c r="J397" s="66" t="s">
        <v>23</v>
      </c>
      <c r="K397" s="73"/>
      <c r="L397" s="76"/>
      <c r="M397" s="148">
        <v>0.4</v>
      </c>
      <c r="N397" s="148"/>
      <c r="O397" s="85"/>
      <c r="P397" s="86"/>
      <c r="Q397" s="87"/>
      <c r="R397" s="70"/>
      <c r="S397" s="70"/>
      <c r="T397" s="70"/>
      <c r="U397" s="70"/>
      <c r="V397" s="70"/>
      <c r="W397" s="70"/>
      <c r="X397" s="70"/>
      <c r="Y397" s="70"/>
    </row>
    <row r="398" spans="1:25" s="71" customFormat="1" ht="8.25" customHeight="1" x14ac:dyDescent="0.25">
      <c r="A398" s="62" t="s">
        <v>489</v>
      </c>
      <c r="B398" s="62" t="s">
        <v>490</v>
      </c>
      <c r="C398" s="73" t="s">
        <v>30</v>
      </c>
      <c r="D398" s="66">
        <v>390.7</v>
      </c>
      <c r="E398" s="66" t="s">
        <v>23</v>
      </c>
      <c r="F398" s="66" t="s">
        <v>23</v>
      </c>
      <c r="G398" s="66" t="s">
        <v>23</v>
      </c>
      <c r="H398" s="66">
        <v>390.7</v>
      </c>
      <c r="I398" s="66" t="s">
        <v>23</v>
      </c>
      <c r="J398" s="66" t="s">
        <v>23</v>
      </c>
      <c r="K398" s="73"/>
      <c r="L398" s="76"/>
      <c r="M398" s="148">
        <v>3.2</v>
      </c>
      <c r="N398" s="148"/>
      <c r="O398" s="85"/>
      <c r="P398" s="86"/>
      <c r="Q398" s="87"/>
      <c r="R398" s="70"/>
      <c r="S398" s="70"/>
      <c r="T398" s="70"/>
      <c r="U398" s="70"/>
      <c r="V398" s="70"/>
      <c r="W398" s="70"/>
      <c r="X398" s="70"/>
      <c r="Y398" s="70"/>
    </row>
    <row r="399" spans="1:25" s="71" customFormat="1" ht="8.25" customHeight="1" x14ac:dyDescent="0.25">
      <c r="A399" s="62" t="s">
        <v>491</v>
      </c>
      <c r="B399" s="62" t="s">
        <v>492</v>
      </c>
      <c r="C399" s="73" t="s">
        <v>30</v>
      </c>
      <c r="D399" s="66">
        <v>363.6</v>
      </c>
      <c r="E399" s="66" t="s">
        <v>23</v>
      </c>
      <c r="F399" s="66" t="s">
        <v>23</v>
      </c>
      <c r="G399" s="66" t="s">
        <v>23</v>
      </c>
      <c r="H399" s="66">
        <v>363.6</v>
      </c>
      <c r="I399" s="66" t="s">
        <v>23</v>
      </c>
      <c r="J399" s="66" t="s">
        <v>23</v>
      </c>
      <c r="K399" s="73"/>
      <c r="L399" s="76"/>
      <c r="M399" s="148">
        <v>4</v>
      </c>
      <c r="N399" s="148"/>
      <c r="O399" s="85"/>
      <c r="P399" s="86"/>
      <c r="Q399" s="87"/>
      <c r="R399" s="70"/>
      <c r="S399" s="70"/>
      <c r="T399" s="70"/>
      <c r="U399" s="70"/>
      <c r="V399" s="70"/>
      <c r="W399" s="70"/>
      <c r="X399" s="70"/>
      <c r="Y399" s="70"/>
    </row>
    <row r="400" spans="1:25" s="71" customFormat="1" ht="8.25" customHeight="1" x14ac:dyDescent="0.25">
      <c r="A400" s="62" t="s">
        <v>493</v>
      </c>
      <c r="B400" s="62" t="s">
        <v>494</v>
      </c>
      <c r="C400" s="73" t="s">
        <v>30</v>
      </c>
      <c r="D400" s="66">
        <v>226.9</v>
      </c>
      <c r="E400" s="66" t="s">
        <v>23</v>
      </c>
      <c r="F400" s="66" t="s">
        <v>23</v>
      </c>
      <c r="G400" s="66" t="s">
        <v>23</v>
      </c>
      <c r="H400" s="66">
        <v>226.9</v>
      </c>
      <c r="I400" s="66" t="s">
        <v>23</v>
      </c>
      <c r="J400" s="66" t="s">
        <v>23</v>
      </c>
      <c r="K400" s="73"/>
      <c r="L400" s="62" t="s">
        <v>446</v>
      </c>
      <c r="M400" s="148">
        <v>4.0999999999999996</v>
      </c>
      <c r="N400" s="148"/>
      <c r="O400" s="85"/>
      <c r="P400" s="86"/>
      <c r="Q400" s="87"/>
      <c r="R400" s="70"/>
      <c r="S400" s="70"/>
      <c r="T400" s="70"/>
      <c r="U400" s="70"/>
      <c r="V400" s="70"/>
      <c r="W400" s="70"/>
      <c r="X400" s="70"/>
      <c r="Y400" s="70"/>
    </row>
    <row r="401" spans="1:25" s="71" customFormat="1" ht="8.25" customHeight="1" x14ac:dyDescent="0.25">
      <c r="A401" s="62" t="s">
        <v>495</v>
      </c>
      <c r="B401" s="62" t="s">
        <v>496</v>
      </c>
      <c r="C401" s="73" t="s">
        <v>30</v>
      </c>
      <c r="D401" s="66">
        <v>158.4</v>
      </c>
      <c r="E401" s="66" t="s">
        <v>23</v>
      </c>
      <c r="F401" s="66" t="s">
        <v>23</v>
      </c>
      <c r="G401" s="66" t="s">
        <v>23</v>
      </c>
      <c r="H401" s="66">
        <v>158.4</v>
      </c>
      <c r="I401" s="66" t="s">
        <v>23</v>
      </c>
      <c r="J401" s="66" t="s">
        <v>23</v>
      </c>
      <c r="K401" s="73"/>
      <c r="L401" s="62" t="s">
        <v>446</v>
      </c>
      <c r="M401" s="148">
        <v>1.5</v>
      </c>
      <c r="N401" s="148"/>
      <c r="O401" s="85"/>
      <c r="P401" s="86"/>
      <c r="Q401" s="87"/>
      <c r="R401" s="70"/>
      <c r="S401" s="70"/>
      <c r="T401" s="70"/>
      <c r="U401" s="70"/>
      <c r="V401" s="70"/>
      <c r="W401" s="70"/>
      <c r="X401" s="70"/>
      <c r="Y401" s="70"/>
    </row>
    <row r="402" spans="1:25" s="71" customFormat="1" ht="8.25" customHeight="1" x14ac:dyDescent="0.25">
      <c r="A402" s="62" t="s">
        <v>497</v>
      </c>
      <c r="B402" s="62" t="s">
        <v>498</v>
      </c>
      <c r="C402" s="73" t="s">
        <v>30</v>
      </c>
      <c r="D402" s="66">
        <v>419.8</v>
      </c>
      <c r="E402" s="66" t="s">
        <v>23</v>
      </c>
      <c r="F402" s="66" t="s">
        <v>23</v>
      </c>
      <c r="G402" s="66" t="s">
        <v>23</v>
      </c>
      <c r="H402" s="66">
        <v>419.8</v>
      </c>
      <c r="I402" s="66" t="s">
        <v>23</v>
      </c>
      <c r="J402" s="66" t="s">
        <v>23</v>
      </c>
      <c r="K402" s="73"/>
      <c r="L402" s="62" t="s">
        <v>446</v>
      </c>
      <c r="M402" s="148">
        <v>7</v>
      </c>
      <c r="N402" s="148"/>
      <c r="O402" s="85"/>
      <c r="P402" s="86"/>
      <c r="Q402" s="87"/>
      <c r="R402" s="70"/>
      <c r="S402" s="70"/>
      <c r="T402" s="70"/>
      <c r="U402" s="70"/>
      <c r="V402" s="70"/>
      <c r="W402" s="70"/>
      <c r="X402" s="70"/>
      <c r="Y402" s="70"/>
    </row>
    <row r="403" spans="1:25" x14ac:dyDescent="0.25">
      <c r="A403" s="4">
        <v>3</v>
      </c>
      <c r="B403" s="153" t="s">
        <v>499</v>
      </c>
      <c r="C403" s="153"/>
      <c r="D403" s="153"/>
      <c r="E403" s="153"/>
      <c r="F403" s="153"/>
      <c r="G403" s="153"/>
      <c r="H403" s="153"/>
      <c r="I403" s="153"/>
      <c r="J403" s="153"/>
      <c r="K403" s="153"/>
      <c r="L403" s="153"/>
      <c r="M403" s="153"/>
      <c r="N403" s="153"/>
      <c r="O403" s="2"/>
      <c r="P403" s="20"/>
      <c r="Q403" s="36"/>
    </row>
    <row r="404" spans="1:25" x14ac:dyDescent="0.25">
      <c r="A404" s="4" t="s">
        <v>129</v>
      </c>
      <c r="B404" s="5" t="s">
        <v>18</v>
      </c>
      <c r="C404" s="138" t="s">
        <v>19</v>
      </c>
      <c r="D404" s="138"/>
      <c r="E404" s="138"/>
      <c r="F404" s="138"/>
      <c r="G404" s="138"/>
      <c r="H404" s="138"/>
      <c r="I404" s="138"/>
      <c r="J404" s="138"/>
      <c r="K404" s="138"/>
      <c r="L404" s="138"/>
      <c r="M404" s="138"/>
      <c r="N404" s="138"/>
      <c r="O404" s="2"/>
      <c r="P404" s="20"/>
      <c r="Q404" s="36"/>
    </row>
    <row r="405" spans="1:25" ht="38.25" x14ac:dyDescent="0.25">
      <c r="A405" s="12" t="s">
        <v>130</v>
      </c>
      <c r="B405" s="57" t="s">
        <v>500</v>
      </c>
      <c r="C405" s="12" t="s">
        <v>30</v>
      </c>
      <c r="D405" s="43">
        <v>80632.899999999994</v>
      </c>
      <c r="E405" s="43" t="s">
        <v>23</v>
      </c>
      <c r="F405" s="43">
        <v>76573.8</v>
      </c>
      <c r="G405" s="43" t="s">
        <v>23</v>
      </c>
      <c r="H405" s="43">
        <v>3800.8</v>
      </c>
      <c r="I405" s="43">
        <v>258.3</v>
      </c>
      <c r="J405" s="43" t="s">
        <v>23</v>
      </c>
      <c r="K405" s="4"/>
      <c r="L405" s="5" t="s">
        <v>502</v>
      </c>
      <c r="M405" s="143">
        <v>194467.62</v>
      </c>
      <c r="N405" s="143"/>
      <c r="O405" s="3"/>
      <c r="P405" s="20"/>
      <c r="Q405" s="36"/>
    </row>
    <row r="406" spans="1:25" ht="90" x14ac:dyDescent="0.25">
      <c r="A406" s="13"/>
      <c r="B406" s="13"/>
      <c r="C406" s="59"/>
      <c r="D406" s="60"/>
      <c r="E406" s="60"/>
      <c r="F406" s="60"/>
      <c r="G406" s="60"/>
      <c r="H406" s="60"/>
      <c r="I406" s="60"/>
      <c r="J406" s="60"/>
      <c r="K406" s="11"/>
      <c r="L406" s="5" t="s">
        <v>258</v>
      </c>
      <c r="M406" s="143">
        <v>18</v>
      </c>
      <c r="N406" s="143"/>
      <c r="O406" s="3"/>
      <c r="P406" s="20"/>
      <c r="Q406" s="36"/>
    </row>
    <row r="407" spans="1:25" s="71" customFormat="1" ht="7.5" customHeight="1" x14ac:dyDescent="0.25">
      <c r="A407" s="62" t="s">
        <v>137</v>
      </c>
      <c r="B407" s="62" t="s">
        <v>503</v>
      </c>
      <c r="C407" s="73" t="s">
        <v>22</v>
      </c>
      <c r="D407" s="66">
        <v>875.2</v>
      </c>
      <c r="E407" s="66" t="s">
        <v>23</v>
      </c>
      <c r="F407" s="66">
        <v>831.4</v>
      </c>
      <c r="G407" s="66" t="s">
        <v>23</v>
      </c>
      <c r="H407" s="66">
        <v>43.8</v>
      </c>
      <c r="I407" s="66" t="s">
        <v>23</v>
      </c>
      <c r="J407" s="66" t="s">
        <v>23</v>
      </c>
      <c r="K407" s="73" t="s">
        <v>24</v>
      </c>
      <c r="L407" s="75" t="s">
        <v>502</v>
      </c>
      <c r="M407" s="148">
        <v>1253</v>
      </c>
      <c r="N407" s="148"/>
      <c r="O407" s="85"/>
      <c r="P407" s="86"/>
      <c r="Q407" s="87"/>
      <c r="R407" s="70"/>
      <c r="S407" s="70"/>
      <c r="T407" s="70"/>
      <c r="U407" s="70"/>
      <c r="V407" s="70"/>
      <c r="W407" s="70"/>
      <c r="X407" s="70"/>
      <c r="Y407" s="70"/>
    </row>
    <row r="408" spans="1:25" s="71" customFormat="1" ht="7.5" customHeight="1" x14ac:dyDescent="0.25">
      <c r="A408" s="62" t="s">
        <v>139</v>
      </c>
      <c r="B408" s="62" t="s">
        <v>504</v>
      </c>
      <c r="C408" s="73" t="s">
        <v>22</v>
      </c>
      <c r="D408" s="66">
        <v>1501.3</v>
      </c>
      <c r="E408" s="66" t="s">
        <v>23</v>
      </c>
      <c r="F408" s="66">
        <v>1426.2</v>
      </c>
      <c r="G408" s="66" t="s">
        <v>23</v>
      </c>
      <c r="H408" s="66">
        <v>75.099999999999994</v>
      </c>
      <c r="I408" s="66" t="s">
        <v>23</v>
      </c>
      <c r="J408" s="66" t="s">
        <v>23</v>
      </c>
      <c r="K408" s="73" t="s">
        <v>24</v>
      </c>
      <c r="L408" s="75" t="s">
        <v>502</v>
      </c>
      <c r="M408" s="148">
        <v>1808</v>
      </c>
      <c r="N408" s="148"/>
      <c r="O408" s="85"/>
      <c r="P408" s="86"/>
      <c r="Q408" s="87"/>
      <c r="R408" s="70"/>
      <c r="S408" s="70"/>
      <c r="T408" s="70"/>
      <c r="U408" s="70"/>
      <c r="V408" s="70"/>
      <c r="W408" s="70"/>
      <c r="X408" s="70"/>
      <c r="Y408" s="70"/>
    </row>
    <row r="409" spans="1:25" s="71" customFormat="1" ht="7.5" customHeight="1" x14ac:dyDescent="0.25">
      <c r="A409" s="62" t="s">
        <v>140</v>
      </c>
      <c r="B409" s="62" t="s">
        <v>505</v>
      </c>
      <c r="C409" s="73" t="s">
        <v>22</v>
      </c>
      <c r="D409" s="66">
        <v>627.70000000000005</v>
      </c>
      <c r="E409" s="66" t="s">
        <v>23</v>
      </c>
      <c r="F409" s="66">
        <v>596.29999999999995</v>
      </c>
      <c r="G409" s="66" t="s">
        <v>23</v>
      </c>
      <c r="H409" s="66">
        <v>31.4</v>
      </c>
      <c r="I409" s="66" t="s">
        <v>23</v>
      </c>
      <c r="J409" s="66" t="s">
        <v>23</v>
      </c>
      <c r="K409" s="73" t="s">
        <v>24</v>
      </c>
      <c r="L409" s="75" t="s">
        <v>502</v>
      </c>
      <c r="M409" s="148">
        <v>2916</v>
      </c>
      <c r="N409" s="148"/>
      <c r="O409" s="85"/>
      <c r="P409" s="86"/>
      <c r="Q409" s="87"/>
      <c r="R409" s="70"/>
      <c r="S409" s="70"/>
      <c r="T409" s="70"/>
      <c r="U409" s="70"/>
      <c r="V409" s="70"/>
      <c r="W409" s="70"/>
      <c r="X409" s="70"/>
      <c r="Y409" s="70"/>
    </row>
    <row r="410" spans="1:25" s="71" customFormat="1" ht="7.5" customHeight="1" x14ac:dyDescent="0.25">
      <c r="A410" s="62" t="s">
        <v>141</v>
      </c>
      <c r="B410" s="62" t="s">
        <v>506</v>
      </c>
      <c r="C410" s="73" t="s">
        <v>22</v>
      </c>
      <c r="D410" s="66">
        <v>456.9</v>
      </c>
      <c r="E410" s="66" t="s">
        <v>23</v>
      </c>
      <c r="F410" s="66">
        <v>434.1</v>
      </c>
      <c r="G410" s="66" t="s">
        <v>23</v>
      </c>
      <c r="H410" s="66">
        <v>22.8</v>
      </c>
      <c r="I410" s="66"/>
      <c r="J410" s="66"/>
      <c r="K410" s="73" t="s">
        <v>24</v>
      </c>
      <c r="L410" s="75" t="s">
        <v>502</v>
      </c>
      <c r="M410" s="148">
        <v>5300</v>
      </c>
      <c r="N410" s="148"/>
      <c r="O410" s="85"/>
      <c r="P410" s="86"/>
      <c r="Q410" s="87"/>
      <c r="R410" s="70"/>
      <c r="S410" s="70"/>
      <c r="T410" s="70"/>
      <c r="U410" s="70"/>
      <c r="V410" s="70"/>
      <c r="W410" s="70"/>
      <c r="X410" s="70"/>
      <c r="Y410" s="70"/>
    </row>
    <row r="411" spans="1:25" s="71" customFormat="1" ht="7.5" customHeight="1" x14ac:dyDescent="0.25">
      <c r="A411" s="62" t="s">
        <v>142</v>
      </c>
      <c r="B411" s="62" t="s">
        <v>507</v>
      </c>
      <c r="C411" s="73" t="s">
        <v>22</v>
      </c>
      <c r="D411" s="66">
        <v>2391</v>
      </c>
      <c r="E411" s="66" t="s">
        <v>23</v>
      </c>
      <c r="F411" s="66">
        <v>2271.4</v>
      </c>
      <c r="G411" s="66" t="s">
        <v>508</v>
      </c>
      <c r="H411" s="66">
        <v>119.6</v>
      </c>
      <c r="I411" s="66" t="s">
        <v>23</v>
      </c>
      <c r="J411" s="66" t="s">
        <v>23</v>
      </c>
      <c r="K411" s="73" t="s">
        <v>24</v>
      </c>
      <c r="L411" s="75" t="s">
        <v>502</v>
      </c>
      <c r="M411" s="148">
        <v>3188.1</v>
      </c>
      <c r="N411" s="148"/>
      <c r="O411" s="85"/>
      <c r="P411" s="86"/>
      <c r="Q411" s="87"/>
      <c r="R411" s="70"/>
      <c r="S411" s="70"/>
      <c r="T411" s="70"/>
      <c r="U411" s="70"/>
      <c r="V411" s="70"/>
      <c r="W411" s="70"/>
      <c r="X411" s="70"/>
      <c r="Y411" s="70"/>
    </row>
    <row r="412" spans="1:25" s="71" customFormat="1" ht="7.5" customHeight="1" x14ac:dyDescent="0.25">
      <c r="A412" s="62" t="s">
        <v>143</v>
      </c>
      <c r="B412" s="62" t="s">
        <v>509</v>
      </c>
      <c r="C412" s="73" t="s">
        <v>22</v>
      </c>
      <c r="D412" s="66">
        <v>2770</v>
      </c>
      <c r="E412" s="66" t="s">
        <v>23</v>
      </c>
      <c r="F412" s="66">
        <v>2631.5</v>
      </c>
      <c r="G412" s="66" t="s">
        <v>23</v>
      </c>
      <c r="H412" s="66">
        <v>138.5</v>
      </c>
      <c r="I412" s="66" t="s">
        <v>23</v>
      </c>
      <c r="J412" s="66" t="s">
        <v>23</v>
      </c>
      <c r="K412" s="73" t="s">
        <v>24</v>
      </c>
      <c r="L412" s="75" t="s">
        <v>502</v>
      </c>
      <c r="M412" s="148">
        <v>3557.69</v>
      </c>
      <c r="N412" s="148"/>
      <c r="O412" s="85"/>
      <c r="P412" s="86"/>
      <c r="Q412" s="87"/>
      <c r="R412" s="70"/>
      <c r="S412" s="70"/>
      <c r="T412" s="70"/>
      <c r="U412" s="70"/>
      <c r="V412" s="70"/>
      <c r="W412" s="70"/>
      <c r="X412" s="70"/>
      <c r="Y412" s="70"/>
    </row>
    <row r="413" spans="1:25" s="71" customFormat="1" ht="7.5" customHeight="1" x14ac:dyDescent="0.25">
      <c r="A413" s="62" t="s">
        <v>144</v>
      </c>
      <c r="B413" s="62" t="s">
        <v>510</v>
      </c>
      <c r="C413" s="73" t="s">
        <v>22</v>
      </c>
      <c r="D413" s="66">
        <v>651.20000000000005</v>
      </c>
      <c r="E413" s="66" t="s">
        <v>23</v>
      </c>
      <c r="F413" s="66">
        <v>618.6</v>
      </c>
      <c r="G413" s="66" t="s">
        <v>23</v>
      </c>
      <c r="H413" s="66">
        <v>32.6</v>
      </c>
      <c r="I413" s="66" t="s">
        <v>23</v>
      </c>
      <c r="J413" s="66" t="s">
        <v>23</v>
      </c>
      <c r="K413" s="73" t="s">
        <v>24</v>
      </c>
      <c r="L413" s="75" t="s">
        <v>502</v>
      </c>
      <c r="M413" s="148">
        <v>783.73</v>
      </c>
      <c r="N413" s="148"/>
      <c r="O413" s="85"/>
      <c r="P413" s="86"/>
      <c r="Q413" s="87"/>
      <c r="R413" s="70"/>
      <c r="S413" s="70"/>
      <c r="T413" s="70"/>
      <c r="U413" s="70"/>
      <c r="V413" s="70"/>
      <c r="W413" s="70"/>
      <c r="X413" s="70"/>
      <c r="Y413" s="70"/>
    </row>
    <row r="414" spans="1:25" s="71" customFormat="1" ht="7.5" customHeight="1" x14ac:dyDescent="0.25">
      <c r="A414" s="62" t="s">
        <v>145</v>
      </c>
      <c r="B414" s="62" t="s">
        <v>511</v>
      </c>
      <c r="C414" s="73" t="s">
        <v>22</v>
      </c>
      <c r="D414" s="66">
        <v>1706.6</v>
      </c>
      <c r="E414" s="66" t="s">
        <v>23</v>
      </c>
      <c r="F414" s="66">
        <v>1621.3</v>
      </c>
      <c r="G414" s="66" t="s">
        <v>23</v>
      </c>
      <c r="H414" s="66">
        <v>85.3</v>
      </c>
      <c r="I414" s="66" t="s">
        <v>23</v>
      </c>
      <c r="J414" s="66" t="s">
        <v>23</v>
      </c>
      <c r="K414" s="73" t="s">
        <v>24</v>
      </c>
      <c r="L414" s="75" t="s">
        <v>502</v>
      </c>
      <c r="M414" s="148">
        <v>2054</v>
      </c>
      <c r="N414" s="148"/>
      <c r="O414" s="85"/>
      <c r="P414" s="86"/>
      <c r="Q414" s="87"/>
      <c r="R414" s="70"/>
      <c r="S414" s="70"/>
      <c r="T414" s="70"/>
      <c r="U414" s="70"/>
      <c r="V414" s="70"/>
      <c r="W414" s="70"/>
      <c r="X414" s="70"/>
      <c r="Y414" s="70"/>
    </row>
    <row r="415" spans="1:25" s="71" customFormat="1" ht="7.5" customHeight="1" x14ac:dyDescent="0.25">
      <c r="A415" s="62" t="s">
        <v>146</v>
      </c>
      <c r="B415" s="62" t="s">
        <v>512</v>
      </c>
      <c r="C415" s="73" t="s">
        <v>22</v>
      </c>
      <c r="D415" s="66">
        <v>980.4</v>
      </c>
      <c r="E415" s="66" t="s">
        <v>23</v>
      </c>
      <c r="F415" s="66">
        <v>931.4</v>
      </c>
      <c r="G415" s="66" t="s">
        <v>23</v>
      </c>
      <c r="H415" s="66">
        <v>49</v>
      </c>
      <c r="I415" s="66" t="s">
        <v>23</v>
      </c>
      <c r="J415" s="66" t="s">
        <v>23</v>
      </c>
      <c r="K415" s="73" t="s">
        <v>24</v>
      </c>
      <c r="L415" s="75" t="s">
        <v>502</v>
      </c>
      <c r="M415" s="148">
        <v>1180</v>
      </c>
      <c r="N415" s="148"/>
      <c r="O415" s="85"/>
      <c r="P415" s="86"/>
      <c r="Q415" s="87"/>
      <c r="R415" s="70"/>
      <c r="S415" s="70"/>
      <c r="T415" s="70"/>
      <c r="U415" s="70"/>
      <c r="V415" s="70"/>
      <c r="W415" s="70"/>
      <c r="X415" s="70"/>
      <c r="Y415" s="70"/>
    </row>
    <row r="416" spans="1:25" s="71" customFormat="1" ht="7.5" customHeight="1" x14ac:dyDescent="0.25">
      <c r="A416" s="62" t="s">
        <v>147</v>
      </c>
      <c r="B416" s="62" t="s">
        <v>513</v>
      </c>
      <c r="C416" s="73" t="s">
        <v>22</v>
      </c>
      <c r="D416" s="66">
        <v>2666</v>
      </c>
      <c r="E416" s="66" t="s">
        <v>23</v>
      </c>
      <c r="F416" s="66">
        <v>2532.6999999999998</v>
      </c>
      <c r="G416" s="66" t="s">
        <v>23</v>
      </c>
      <c r="H416" s="66" t="s">
        <v>23</v>
      </c>
      <c r="I416" s="66">
        <v>133.30000000000001</v>
      </c>
      <c r="J416" s="66" t="s">
        <v>23</v>
      </c>
      <c r="K416" s="73" t="s">
        <v>444</v>
      </c>
      <c r="L416" s="75" t="s">
        <v>502</v>
      </c>
      <c r="M416" s="148">
        <v>3133.94</v>
      </c>
      <c r="N416" s="148"/>
      <c r="O416" s="85"/>
      <c r="P416" s="86"/>
      <c r="Q416" s="87"/>
      <c r="R416" s="70"/>
      <c r="S416" s="70"/>
      <c r="T416" s="70"/>
      <c r="U416" s="70"/>
      <c r="V416" s="70"/>
      <c r="W416" s="70"/>
      <c r="X416" s="70"/>
      <c r="Y416" s="70"/>
    </row>
    <row r="417" spans="1:25" s="71" customFormat="1" ht="7.5" customHeight="1" x14ac:dyDescent="0.25">
      <c r="A417" s="62" t="s">
        <v>148</v>
      </c>
      <c r="B417" s="62" t="s">
        <v>514</v>
      </c>
      <c r="C417" s="73" t="s">
        <v>22</v>
      </c>
      <c r="D417" s="66">
        <v>396.8</v>
      </c>
      <c r="E417" s="66" t="s">
        <v>23</v>
      </c>
      <c r="F417" s="66">
        <v>377</v>
      </c>
      <c r="G417" s="66" t="s">
        <v>23</v>
      </c>
      <c r="H417" s="66">
        <v>19.8</v>
      </c>
      <c r="I417" s="66" t="s">
        <v>23</v>
      </c>
      <c r="J417" s="66" t="s">
        <v>23</v>
      </c>
      <c r="K417" s="73" t="s">
        <v>24</v>
      </c>
      <c r="L417" s="75" t="s">
        <v>502</v>
      </c>
      <c r="M417" s="148">
        <v>500</v>
      </c>
      <c r="N417" s="148"/>
      <c r="O417" s="85"/>
      <c r="P417" s="86"/>
      <c r="Q417" s="87"/>
      <c r="R417" s="70"/>
      <c r="S417" s="70"/>
      <c r="T417" s="70"/>
      <c r="U417" s="70"/>
      <c r="V417" s="70"/>
      <c r="W417" s="70"/>
      <c r="X417" s="70"/>
      <c r="Y417" s="70"/>
    </row>
    <row r="418" spans="1:25" s="71" customFormat="1" ht="7.5" customHeight="1" x14ac:dyDescent="0.25">
      <c r="A418" s="62" t="s">
        <v>149</v>
      </c>
      <c r="B418" s="62" t="s">
        <v>515</v>
      </c>
      <c r="C418" s="73" t="s">
        <v>22</v>
      </c>
      <c r="D418" s="66">
        <v>966.2</v>
      </c>
      <c r="E418" s="66" t="s">
        <v>23</v>
      </c>
      <c r="F418" s="66">
        <v>917.9</v>
      </c>
      <c r="G418" s="66" t="s">
        <v>23</v>
      </c>
      <c r="H418" s="66">
        <v>48.3</v>
      </c>
      <c r="I418" s="66" t="s">
        <v>23</v>
      </c>
      <c r="J418" s="66" t="s">
        <v>23</v>
      </c>
      <c r="K418" s="73" t="s">
        <v>24</v>
      </c>
      <c r="L418" s="75" t="s">
        <v>502</v>
      </c>
      <c r="M418" s="148">
        <v>1217.5</v>
      </c>
      <c r="N418" s="148"/>
      <c r="O418" s="85"/>
      <c r="P418" s="86"/>
      <c r="Q418" s="87"/>
      <c r="R418" s="70"/>
      <c r="S418" s="70"/>
      <c r="T418" s="70"/>
      <c r="U418" s="70"/>
      <c r="V418" s="70"/>
      <c r="W418" s="70"/>
      <c r="X418" s="70"/>
      <c r="Y418" s="70"/>
    </row>
    <row r="419" spans="1:25" s="71" customFormat="1" ht="7.5" customHeight="1" x14ac:dyDescent="0.25">
      <c r="A419" s="62" t="s">
        <v>150</v>
      </c>
      <c r="B419" s="62" t="s">
        <v>516</v>
      </c>
      <c r="C419" s="73" t="s">
        <v>22</v>
      </c>
      <c r="D419" s="66">
        <v>896.8</v>
      </c>
      <c r="E419" s="66" t="s">
        <v>23</v>
      </c>
      <c r="F419" s="66">
        <v>852</v>
      </c>
      <c r="G419" s="66" t="s">
        <v>23</v>
      </c>
      <c r="H419" s="66">
        <v>44.8</v>
      </c>
      <c r="I419" s="66" t="s">
        <v>23</v>
      </c>
      <c r="J419" s="66" t="s">
        <v>23</v>
      </c>
      <c r="K419" s="73" t="s">
        <v>24</v>
      </c>
      <c r="L419" s="75" t="s">
        <v>502</v>
      </c>
      <c r="M419" s="148">
        <v>1130</v>
      </c>
      <c r="N419" s="148"/>
      <c r="O419" s="85"/>
      <c r="P419" s="86"/>
      <c r="Q419" s="87"/>
      <c r="R419" s="70"/>
      <c r="S419" s="70"/>
      <c r="T419" s="70"/>
      <c r="U419" s="70"/>
      <c r="V419" s="70"/>
      <c r="W419" s="70"/>
      <c r="X419" s="70"/>
      <c r="Y419" s="70"/>
    </row>
    <row r="420" spans="1:25" s="71" customFormat="1" ht="7.5" customHeight="1" x14ac:dyDescent="0.25">
      <c r="A420" s="62" t="s">
        <v>151</v>
      </c>
      <c r="B420" s="62" t="s">
        <v>517</v>
      </c>
      <c r="C420" s="73" t="s">
        <v>22</v>
      </c>
      <c r="D420" s="66">
        <v>640.1</v>
      </c>
      <c r="E420" s="66" t="s">
        <v>23</v>
      </c>
      <c r="F420" s="66">
        <v>608.1</v>
      </c>
      <c r="G420" s="66" t="s">
        <v>23</v>
      </c>
      <c r="H420" s="66">
        <v>32</v>
      </c>
      <c r="I420" s="66" t="s">
        <v>23</v>
      </c>
      <c r="J420" s="66" t="s">
        <v>23</v>
      </c>
      <c r="K420" s="73" t="s">
        <v>24</v>
      </c>
      <c r="L420" s="75" t="s">
        <v>502</v>
      </c>
      <c r="M420" s="148">
        <v>806.7</v>
      </c>
      <c r="N420" s="148"/>
      <c r="O420" s="85"/>
      <c r="P420" s="86"/>
      <c r="Q420" s="87"/>
      <c r="R420" s="70"/>
      <c r="S420" s="70"/>
      <c r="T420" s="70"/>
      <c r="U420" s="70"/>
      <c r="V420" s="70"/>
      <c r="W420" s="70"/>
      <c r="X420" s="70"/>
      <c r="Y420" s="70"/>
    </row>
    <row r="421" spans="1:25" s="71" customFormat="1" ht="7.5" customHeight="1" x14ac:dyDescent="0.25">
      <c r="A421" s="62" t="s">
        <v>152</v>
      </c>
      <c r="B421" s="62" t="s">
        <v>518</v>
      </c>
      <c r="C421" s="73" t="s">
        <v>22</v>
      </c>
      <c r="D421" s="66">
        <v>2170</v>
      </c>
      <c r="E421" s="66" t="s">
        <v>23</v>
      </c>
      <c r="F421" s="66">
        <v>2061.5</v>
      </c>
      <c r="G421" s="66" t="s">
        <v>23</v>
      </c>
      <c r="H421" s="66">
        <v>108.5</v>
      </c>
      <c r="I421" s="66" t="s">
        <v>23</v>
      </c>
      <c r="J421" s="66" t="s">
        <v>23</v>
      </c>
      <c r="K421" s="73" t="s">
        <v>24</v>
      </c>
      <c r="L421" s="75" t="s">
        <v>502</v>
      </c>
      <c r="M421" s="148">
        <v>4116.12</v>
      </c>
      <c r="N421" s="148"/>
      <c r="O421" s="85"/>
      <c r="P421" s="86"/>
      <c r="Q421" s="87"/>
      <c r="R421" s="70"/>
      <c r="S421" s="70"/>
      <c r="T421" s="70"/>
      <c r="U421" s="70"/>
      <c r="V421" s="70"/>
      <c r="W421" s="70"/>
      <c r="X421" s="70"/>
      <c r="Y421" s="70"/>
    </row>
    <row r="422" spans="1:25" s="71" customFormat="1" ht="7.5" customHeight="1" x14ac:dyDescent="0.25">
      <c r="A422" s="62" t="s">
        <v>153</v>
      </c>
      <c r="B422" s="62" t="s">
        <v>519</v>
      </c>
      <c r="C422" s="73" t="s">
        <v>22</v>
      </c>
      <c r="D422" s="66">
        <v>2982</v>
      </c>
      <c r="E422" s="66" t="s">
        <v>23</v>
      </c>
      <c r="F422" s="66">
        <v>2832.9</v>
      </c>
      <c r="G422" s="66" t="s">
        <v>23</v>
      </c>
      <c r="H422" s="66">
        <v>149.1</v>
      </c>
      <c r="I422" s="66" t="s">
        <v>23</v>
      </c>
      <c r="J422" s="66" t="s">
        <v>23</v>
      </c>
      <c r="K422" s="73" t="s">
        <v>24</v>
      </c>
      <c r="L422" s="75" t="s">
        <v>502</v>
      </c>
      <c r="M422" s="148">
        <v>3040</v>
      </c>
      <c r="N422" s="148"/>
      <c r="O422" s="85"/>
      <c r="P422" s="86"/>
      <c r="Q422" s="87"/>
      <c r="R422" s="70"/>
      <c r="S422" s="70"/>
      <c r="T422" s="70"/>
      <c r="U422" s="70"/>
      <c r="V422" s="70"/>
      <c r="W422" s="70"/>
      <c r="X422" s="70"/>
      <c r="Y422" s="70"/>
    </row>
    <row r="423" spans="1:25" s="71" customFormat="1" ht="7.5" customHeight="1" x14ac:dyDescent="0.25">
      <c r="A423" s="62" t="s">
        <v>154</v>
      </c>
      <c r="B423" s="62" t="s">
        <v>520</v>
      </c>
      <c r="C423" s="73" t="s">
        <v>22</v>
      </c>
      <c r="D423" s="66">
        <v>1456</v>
      </c>
      <c r="E423" s="66" t="s">
        <v>23</v>
      </c>
      <c r="F423" s="66">
        <v>1383.2</v>
      </c>
      <c r="G423" s="66" t="s">
        <v>23</v>
      </c>
      <c r="H423" s="66">
        <v>72.8</v>
      </c>
      <c r="I423" s="66" t="s">
        <v>23</v>
      </c>
      <c r="J423" s="66" t="s">
        <v>23</v>
      </c>
      <c r="K423" s="73" t="s">
        <v>24</v>
      </c>
      <c r="L423" s="75" t="s">
        <v>502</v>
      </c>
      <c r="M423" s="148">
        <v>4907</v>
      </c>
      <c r="N423" s="148"/>
      <c r="O423" s="85"/>
      <c r="P423" s="86"/>
      <c r="Q423" s="87"/>
      <c r="R423" s="70"/>
      <c r="S423" s="70"/>
      <c r="T423" s="70"/>
      <c r="U423" s="70"/>
      <c r="V423" s="70"/>
      <c r="W423" s="70"/>
      <c r="X423" s="70"/>
      <c r="Y423" s="70"/>
    </row>
    <row r="424" spans="1:25" s="71" customFormat="1" ht="7.5" customHeight="1" x14ac:dyDescent="0.25">
      <c r="A424" s="62" t="s">
        <v>155</v>
      </c>
      <c r="B424" s="62" t="s">
        <v>521</v>
      </c>
      <c r="C424" s="73" t="s">
        <v>22</v>
      </c>
      <c r="D424" s="66">
        <v>2655</v>
      </c>
      <c r="E424" s="66" t="s">
        <v>23</v>
      </c>
      <c r="F424" s="66">
        <v>2522.1999999999998</v>
      </c>
      <c r="G424" s="66" t="s">
        <v>23</v>
      </c>
      <c r="H424" s="66">
        <v>132.80000000000001</v>
      </c>
      <c r="I424" s="66" t="s">
        <v>23</v>
      </c>
      <c r="J424" s="66" t="s">
        <v>23</v>
      </c>
      <c r="K424" s="73" t="s">
        <v>24</v>
      </c>
      <c r="L424" s="75" t="s">
        <v>502</v>
      </c>
      <c r="M424" s="148">
        <v>2800</v>
      </c>
      <c r="N424" s="148"/>
      <c r="O424" s="85"/>
      <c r="P424" s="86"/>
      <c r="Q424" s="87"/>
      <c r="R424" s="70"/>
      <c r="S424" s="70"/>
      <c r="T424" s="70"/>
      <c r="U424" s="70"/>
      <c r="V424" s="70"/>
      <c r="W424" s="70"/>
      <c r="X424" s="70"/>
      <c r="Y424" s="70"/>
    </row>
    <row r="425" spans="1:25" s="71" customFormat="1" ht="7.5" customHeight="1" x14ac:dyDescent="0.25">
      <c r="A425" s="62" t="s">
        <v>156</v>
      </c>
      <c r="B425" s="62" t="s">
        <v>522</v>
      </c>
      <c r="C425" s="73" t="s">
        <v>22</v>
      </c>
      <c r="D425" s="66">
        <v>3823</v>
      </c>
      <c r="E425" s="66" t="s">
        <v>23</v>
      </c>
      <c r="F425" s="66">
        <v>3631.9</v>
      </c>
      <c r="G425" s="66" t="s">
        <v>23</v>
      </c>
      <c r="H425" s="66">
        <v>191.1</v>
      </c>
      <c r="I425" s="66" t="s">
        <v>23</v>
      </c>
      <c r="J425" s="66" t="s">
        <v>23</v>
      </c>
      <c r="K425" s="73" t="s">
        <v>24</v>
      </c>
      <c r="L425" s="75" t="s">
        <v>502</v>
      </c>
      <c r="M425" s="148">
        <v>4861.3500000000004</v>
      </c>
      <c r="N425" s="148"/>
      <c r="O425" s="85"/>
      <c r="P425" s="86"/>
      <c r="Q425" s="87"/>
      <c r="R425" s="70"/>
      <c r="S425" s="70"/>
      <c r="T425" s="70"/>
      <c r="U425" s="70"/>
      <c r="V425" s="70"/>
      <c r="W425" s="70"/>
      <c r="X425" s="70"/>
      <c r="Y425" s="70"/>
    </row>
    <row r="426" spans="1:25" s="71" customFormat="1" ht="7.5" customHeight="1" x14ac:dyDescent="0.25">
      <c r="A426" s="62" t="s">
        <v>157</v>
      </c>
      <c r="B426" s="62" t="s">
        <v>523</v>
      </c>
      <c r="C426" s="73" t="s">
        <v>22</v>
      </c>
      <c r="D426" s="66">
        <v>1046.0999999999999</v>
      </c>
      <c r="E426" s="66" t="s">
        <v>23</v>
      </c>
      <c r="F426" s="66">
        <v>993.8</v>
      </c>
      <c r="G426" s="66" t="s">
        <v>23</v>
      </c>
      <c r="H426" s="66">
        <v>52.3</v>
      </c>
      <c r="I426" s="66" t="s">
        <v>23</v>
      </c>
      <c r="J426" s="66" t="s">
        <v>23</v>
      </c>
      <c r="K426" s="73" t="s">
        <v>24</v>
      </c>
      <c r="L426" s="75" t="s">
        <v>502</v>
      </c>
      <c r="M426" s="148">
        <v>4100</v>
      </c>
      <c r="N426" s="148"/>
      <c r="O426" s="85"/>
      <c r="P426" s="86"/>
      <c r="Q426" s="87"/>
      <c r="R426" s="70"/>
      <c r="S426" s="70"/>
      <c r="T426" s="70"/>
      <c r="U426" s="70"/>
      <c r="V426" s="70"/>
      <c r="W426" s="70"/>
      <c r="X426" s="70"/>
      <c r="Y426" s="70"/>
    </row>
    <row r="427" spans="1:25" s="71" customFormat="1" ht="7.5" customHeight="1" x14ac:dyDescent="0.25">
      <c r="A427" s="62" t="s">
        <v>158</v>
      </c>
      <c r="B427" s="62" t="s">
        <v>524</v>
      </c>
      <c r="C427" s="73" t="s">
        <v>22</v>
      </c>
      <c r="D427" s="66">
        <v>1571.9</v>
      </c>
      <c r="E427" s="66" t="s">
        <v>23</v>
      </c>
      <c r="F427" s="66">
        <v>1493.3</v>
      </c>
      <c r="G427" s="66" t="s">
        <v>23</v>
      </c>
      <c r="H427" s="66">
        <v>78.599999999999994</v>
      </c>
      <c r="I427" s="66" t="s">
        <v>23</v>
      </c>
      <c r="J427" s="66" t="s">
        <v>23</v>
      </c>
      <c r="K427" s="73" t="s">
        <v>24</v>
      </c>
      <c r="L427" s="75" t="s">
        <v>502</v>
      </c>
      <c r="M427" s="148">
        <v>6450</v>
      </c>
      <c r="N427" s="148"/>
      <c r="O427" s="85"/>
      <c r="P427" s="86"/>
      <c r="Q427" s="87"/>
      <c r="R427" s="70"/>
      <c r="S427" s="70"/>
      <c r="T427" s="70"/>
      <c r="U427" s="70"/>
      <c r="V427" s="70"/>
      <c r="W427" s="70"/>
      <c r="X427" s="70"/>
      <c r="Y427" s="70"/>
    </row>
    <row r="428" spans="1:25" s="71" customFormat="1" ht="7.5" customHeight="1" x14ac:dyDescent="0.25">
      <c r="A428" s="62" t="s">
        <v>159</v>
      </c>
      <c r="B428" s="62" t="s">
        <v>525</v>
      </c>
      <c r="C428" s="73" t="s">
        <v>22</v>
      </c>
      <c r="D428" s="66">
        <v>2240</v>
      </c>
      <c r="E428" s="66" t="s">
        <v>23</v>
      </c>
      <c r="F428" s="66">
        <v>2128</v>
      </c>
      <c r="G428" s="66" t="s">
        <v>23</v>
      </c>
      <c r="H428" s="66">
        <v>112</v>
      </c>
      <c r="I428" s="66" t="s">
        <v>23</v>
      </c>
      <c r="J428" s="66" t="s">
        <v>23</v>
      </c>
      <c r="K428" s="73" t="s">
        <v>24</v>
      </c>
      <c r="L428" s="75" t="s">
        <v>502</v>
      </c>
      <c r="M428" s="148">
        <v>5926.4</v>
      </c>
      <c r="N428" s="148"/>
      <c r="O428" s="85"/>
      <c r="P428" s="86"/>
      <c r="Q428" s="87"/>
      <c r="R428" s="70"/>
      <c r="S428" s="70"/>
      <c r="T428" s="70"/>
      <c r="U428" s="70"/>
      <c r="V428" s="70"/>
      <c r="W428" s="70"/>
      <c r="X428" s="70"/>
      <c r="Y428" s="70"/>
    </row>
    <row r="429" spans="1:25" s="71" customFormat="1" ht="7.5" customHeight="1" x14ac:dyDescent="0.25">
      <c r="A429" s="62" t="s">
        <v>160</v>
      </c>
      <c r="B429" s="62" t="s">
        <v>526</v>
      </c>
      <c r="C429" s="73" t="s">
        <v>22</v>
      </c>
      <c r="D429" s="66">
        <v>4268</v>
      </c>
      <c r="E429" s="66" t="s">
        <v>23</v>
      </c>
      <c r="F429" s="66">
        <v>4054.6</v>
      </c>
      <c r="G429" s="66" t="s">
        <v>23</v>
      </c>
      <c r="H429" s="66">
        <v>213.4</v>
      </c>
      <c r="I429" s="66" t="s">
        <v>23</v>
      </c>
      <c r="J429" s="66" t="s">
        <v>23</v>
      </c>
      <c r="K429" s="73" t="s">
        <v>24</v>
      </c>
      <c r="L429" s="75" t="s">
        <v>502</v>
      </c>
      <c r="M429" s="148">
        <v>4068.56</v>
      </c>
      <c r="N429" s="148"/>
      <c r="O429" s="85"/>
      <c r="P429" s="86"/>
      <c r="Q429" s="87"/>
      <c r="R429" s="70"/>
      <c r="S429" s="70"/>
      <c r="T429" s="70"/>
      <c r="U429" s="70"/>
      <c r="V429" s="70"/>
      <c r="W429" s="70"/>
      <c r="X429" s="70"/>
      <c r="Y429" s="70"/>
    </row>
    <row r="430" spans="1:25" s="71" customFormat="1" ht="7.5" customHeight="1" x14ac:dyDescent="0.25">
      <c r="A430" s="62" t="s">
        <v>161</v>
      </c>
      <c r="B430" s="62" t="s">
        <v>527</v>
      </c>
      <c r="C430" s="73" t="s">
        <v>22</v>
      </c>
      <c r="D430" s="66">
        <v>1148</v>
      </c>
      <c r="E430" s="66" t="s">
        <v>23</v>
      </c>
      <c r="F430" s="66">
        <v>1090.5999999999999</v>
      </c>
      <c r="G430" s="66" t="s">
        <v>23</v>
      </c>
      <c r="H430" s="66">
        <v>57.4</v>
      </c>
      <c r="I430" s="66" t="s">
        <v>23</v>
      </c>
      <c r="J430" s="66" t="s">
        <v>23</v>
      </c>
      <c r="K430" s="73" t="s">
        <v>24</v>
      </c>
      <c r="L430" s="75" t="s">
        <v>502</v>
      </c>
      <c r="M430" s="148">
        <v>3413</v>
      </c>
      <c r="N430" s="148"/>
      <c r="O430" s="85"/>
      <c r="P430" s="86"/>
      <c r="Q430" s="87"/>
      <c r="R430" s="70"/>
      <c r="S430" s="70"/>
      <c r="T430" s="70"/>
      <c r="U430" s="70"/>
      <c r="V430" s="70"/>
      <c r="W430" s="70"/>
      <c r="X430" s="70"/>
      <c r="Y430" s="70"/>
    </row>
    <row r="431" spans="1:25" s="71" customFormat="1" ht="7.5" customHeight="1" x14ac:dyDescent="0.25">
      <c r="A431" s="62" t="s">
        <v>162</v>
      </c>
      <c r="B431" s="62" t="s">
        <v>528</v>
      </c>
      <c r="C431" s="73" t="s">
        <v>22</v>
      </c>
      <c r="D431" s="66">
        <v>818.3</v>
      </c>
      <c r="E431" s="66" t="s">
        <v>23</v>
      </c>
      <c r="F431" s="66">
        <v>777.4</v>
      </c>
      <c r="G431" s="66" t="s">
        <v>23</v>
      </c>
      <c r="H431" s="66">
        <v>40.9</v>
      </c>
      <c r="I431" s="66" t="s">
        <v>23</v>
      </c>
      <c r="J431" s="66" t="s">
        <v>23</v>
      </c>
      <c r="K431" s="73" t="s">
        <v>24</v>
      </c>
      <c r="L431" s="75" t="s">
        <v>502</v>
      </c>
      <c r="M431" s="148">
        <v>831.17</v>
      </c>
      <c r="N431" s="148"/>
      <c r="O431" s="85"/>
      <c r="P431" s="86"/>
      <c r="Q431" s="87"/>
      <c r="R431" s="70"/>
      <c r="S431" s="70"/>
      <c r="T431" s="70"/>
      <c r="U431" s="70"/>
      <c r="V431" s="70"/>
      <c r="W431" s="70"/>
      <c r="X431" s="70"/>
      <c r="Y431" s="70"/>
    </row>
    <row r="432" spans="1:25" s="71" customFormat="1" ht="7.5" customHeight="1" x14ac:dyDescent="0.25">
      <c r="A432" s="62" t="s">
        <v>163</v>
      </c>
      <c r="B432" s="62" t="s">
        <v>529</v>
      </c>
      <c r="C432" s="73" t="s">
        <v>22</v>
      </c>
      <c r="D432" s="66">
        <v>707.7</v>
      </c>
      <c r="E432" s="66" t="s">
        <v>23</v>
      </c>
      <c r="F432" s="66">
        <v>672.3</v>
      </c>
      <c r="G432" s="66" t="s">
        <v>23</v>
      </c>
      <c r="H432" s="66">
        <v>35.4</v>
      </c>
      <c r="I432" s="66" t="s">
        <v>23</v>
      </c>
      <c r="J432" s="66" t="s">
        <v>23</v>
      </c>
      <c r="K432" s="73" t="s">
        <v>24</v>
      </c>
      <c r="L432" s="75" t="s">
        <v>502</v>
      </c>
      <c r="M432" s="148">
        <v>721</v>
      </c>
      <c r="N432" s="148"/>
      <c r="O432" s="85"/>
      <c r="P432" s="86"/>
      <c r="Q432" s="87"/>
      <c r="R432" s="70"/>
      <c r="S432" s="70"/>
      <c r="T432" s="70"/>
      <c r="U432" s="70"/>
      <c r="V432" s="70"/>
      <c r="W432" s="70"/>
      <c r="X432" s="70"/>
      <c r="Y432" s="70"/>
    </row>
    <row r="433" spans="1:25" s="71" customFormat="1" ht="7.5" customHeight="1" x14ac:dyDescent="0.25">
      <c r="A433" s="62" t="s">
        <v>164</v>
      </c>
      <c r="B433" s="62" t="s">
        <v>530</v>
      </c>
      <c r="C433" s="73" t="s">
        <v>22</v>
      </c>
      <c r="D433" s="66">
        <v>2500</v>
      </c>
      <c r="E433" s="66" t="s">
        <v>23</v>
      </c>
      <c r="F433" s="66">
        <v>2375</v>
      </c>
      <c r="G433" s="66" t="s">
        <v>23</v>
      </c>
      <c r="H433" s="66" t="s">
        <v>23</v>
      </c>
      <c r="I433" s="66">
        <v>125</v>
      </c>
      <c r="J433" s="66" t="s">
        <v>23</v>
      </c>
      <c r="K433" s="73" t="s">
        <v>501</v>
      </c>
      <c r="L433" s="75" t="s">
        <v>502</v>
      </c>
      <c r="M433" s="148">
        <v>1200</v>
      </c>
      <c r="N433" s="148"/>
      <c r="O433" s="85"/>
      <c r="P433" s="86"/>
      <c r="Q433" s="87"/>
      <c r="R433" s="70"/>
      <c r="S433" s="70"/>
      <c r="T433" s="70"/>
      <c r="U433" s="70"/>
      <c r="V433" s="70"/>
      <c r="W433" s="70"/>
      <c r="X433" s="70"/>
      <c r="Y433" s="70"/>
    </row>
    <row r="434" spans="1:25" s="71" customFormat="1" ht="7.5" customHeight="1" x14ac:dyDescent="0.25">
      <c r="A434" s="62" t="s">
        <v>166</v>
      </c>
      <c r="B434" s="62" t="s">
        <v>531</v>
      </c>
      <c r="C434" s="73" t="s">
        <v>22</v>
      </c>
      <c r="D434" s="66">
        <v>1956</v>
      </c>
      <c r="E434" s="66" t="s">
        <v>23</v>
      </c>
      <c r="F434" s="66">
        <v>1858.2</v>
      </c>
      <c r="G434" s="66" t="s">
        <v>23</v>
      </c>
      <c r="H434" s="66">
        <v>97.8</v>
      </c>
      <c r="I434" s="66" t="s">
        <v>23</v>
      </c>
      <c r="J434" s="66" t="s">
        <v>23</v>
      </c>
      <c r="K434" s="73" t="s">
        <v>24</v>
      </c>
      <c r="L434" s="75" t="s">
        <v>502</v>
      </c>
      <c r="M434" s="148">
        <v>1730.25</v>
      </c>
      <c r="N434" s="148"/>
      <c r="O434" s="85"/>
      <c r="P434" s="86"/>
      <c r="Q434" s="87"/>
      <c r="R434" s="70"/>
      <c r="S434" s="70"/>
      <c r="T434" s="70"/>
      <c r="U434" s="70"/>
      <c r="V434" s="70"/>
      <c r="W434" s="70"/>
      <c r="X434" s="70"/>
      <c r="Y434" s="70"/>
    </row>
    <row r="435" spans="1:25" s="71" customFormat="1" ht="7.5" customHeight="1" x14ac:dyDescent="0.25">
      <c r="A435" s="62" t="s">
        <v>167</v>
      </c>
      <c r="B435" s="62" t="s">
        <v>532</v>
      </c>
      <c r="C435" s="73" t="s">
        <v>22</v>
      </c>
      <c r="D435" s="66">
        <v>3211</v>
      </c>
      <c r="E435" s="66" t="s">
        <v>23</v>
      </c>
      <c r="F435" s="66">
        <v>3050.4</v>
      </c>
      <c r="G435" s="66" t="s">
        <v>23</v>
      </c>
      <c r="H435" s="66">
        <v>160.6</v>
      </c>
      <c r="I435" s="66" t="s">
        <v>23</v>
      </c>
      <c r="J435" s="66" t="s">
        <v>23</v>
      </c>
      <c r="K435" s="73" t="s">
        <v>24</v>
      </c>
      <c r="L435" s="75" t="s">
        <v>502</v>
      </c>
      <c r="M435" s="148">
        <v>5100</v>
      </c>
      <c r="N435" s="148"/>
      <c r="O435" s="85"/>
      <c r="P435" s="86"/>
      <c r="Q435" s="87"/>
      <c r="R435" s="70"/>
      <c r="S435" s="70"/>
      <c r="T435" s="70"/>
      <c r="U435" s="70"/>
      <c r="V435" s="70"/>
      <c r="W435" s="70"/>
      <c r="X435" s="70"/>
      <c r="Y435" s="70"/>
    </row>
    <row r="436" spans="1:25" s="71" customFormat="1" ht="7.5" customHeight="1" x14ac:dyDescent="0.25">
      <c r="A436" s="62" t="s">
        <v>168</v>
      </c>
      <c r="B436" s="62" t="s">
        <v>533</v>
      </c>
      <c r="C436" s="73" t="s">
        <v>22</v>
      </c>
      <c r="D436" s="66">
        <v>2465</v>
      </c>
      <c r="E436" s="66" t="s">
        <v>23</v>
      </c>
      <c r="F436" s="66">
        <v>2341.8000000000002</v>
      </c>
      <c r="G436" s="66" t="s">
        <v>23</v>
      </c>
      <c r="H436" s="66">
        <v>123.2</v>
      </c>
      <c r="I436" s="66" t="s">
        <v>23</v>
      </c>
      <c r="J436" s="66" t="s">
        <v>23</v>
      </c>
      <c r="K436" s="73" t="s">
        <v>24</v>
      </c>
      <c r="L436" s="75" t="s">
        <v>502</v>
      </c>
      <c r="M436" s="148">
        <v>2774</v>
      </c>
      <c r="N436" s="148"/>
      <c r="O436" s="85"/>
      <c r="P436" s="86"/>
      <c r="Q436" s="87"/>
      <c r="R436" s="70"/>
      <c r="S436" s="70"/>
      <c r="T436" s="70"/>
      <c r="U436" s="70"/>
      <c r="V436" s="70"/>
      <c r="W436" s="70"/>
      <c r="X436" s="70"/>
      <c r="Y436" s="70"/>
    </row>
    <row r="437" spans="1:25" s="71" customFormat="1" ht="7.5" customHeight="1" x14ac:dyDescent="0.25">
      <c r="A437" s="62" t="s">
        <v>169</v>
      </c>
      <c r="B437" s="62" t="s">
        <v>534</v>
      </c>
      <c r="C437" s="73" t="s">
        <v>22</v>
      </c>
      <c r="D437" s="66">
        <v>2781.4</v>
      </c>
      <c r="E437" s="66" t="s">
        <v>23</v>
      </c>
      <c r="F437" s="66">
        <v>2642.3</v>
      </c>
      <c r="G437" s="66" t="s">
        <v>23</v>
      </c>
      <c r="H437" s="66">
        <v>139.1</v>
      </c>
      <c r="I437" s="66" t="s">
        <v>23</v>
      </c>
      <c r="J437" s="66" t="s">
        <v>23</v>
      </c>
      <c r="K437" s="73" t="s">
        <v>24</v>
      </c>
      <c r="L437" s="75" t="s">
        <v>502</v>
      </c>
      <c r="M437" s="148">
        <v>13546.34</v>
      </c>
      <c r="N437" s="148"/>
      <c r="O437" s="85"/>
      <c r="P437" s="86"/>
      <c r="Q437" s="87"/>
      <c r="R437" s="70"/>
      <c r="S437" s="70"/>
      <c r="T437" s="70"/>
      <c r="U437" s="70"/>
      <c r="V437" s="70"/>
      <c r="W437" s="70"/>
      <c r="X437" s="70"/>
      <c r="Y437" s="70"/>
    </row>
    <row r="438" spans="1:25" s="71" customFormat="1" ht="7.5" customHeight="1" x14ac:dyDescent="0.25">
      <c r="A438" s="62" t="s">
        <v>171</v>
      </c>
      <c r="B438" s="62" t="s">
        <v>535</v>
      </c>
      <c r="C438" s="73" t="s">
        <v>22</v>
      </c>
      <c r="D438" s="66">
        <v>358.9</v>
      </c>
      <c r="E438" s="66" t="s">
        <v>23</v>
      </c>
      <c r="F438" s="66">
        <v>341</v>
      </c>
      <c r="G438" s="66" t="s">
        <v>23</v>
      </c>
      <c r="H438" s="66">
        <v>17.899999999999999</v>
      </c>
      <c r="I438" s="66" t="s">
        <v>23</v>
      </c>
      <c r="J438" s="66" t="s">
        <v>23</v>
      </c>
      <c r="K438" s="73" t="s">
        <v>24</v>
      </c>
      <c r="L438" s="75" t="s">
        <v>502</v>
      </c>
      <c r="M438" s="148">
        <v>1820</v>
      </c>
      <c r="N438" s="148"/>
      <c r="O438" s="85"/>
      <c r="P438" s="86"/>
      <c r="Q438" s="87"/>
      <c r="R438" s="70"/>
      <c r="S438" s="70"/>
      <c r="T438" s="70"/>
      <c r="U438" s="70"/>
      <c r="V438" s="70"/>
      <c r="W438" s="70"/>
      <c r="X438" s="70"/>
      <c r="Y438" s="70"/>
    </row>
    <row r="439" spans="1:25" s="71" customFormat="1" ht="7.5" customHeight="1" x14ac:dyDescent="0.25">
      <c r="A439" s="62" t="s">
        <v>173</v>
      </c>
      <c r="B439" s="62" t="s">
        <v>536</v>
      </c>
      <c r="C439" s="73" t="s">
        <v>22</v>
      </c>
      <c r="D439" s="66">
        <v>717.8</v>
      </c>
      <c r="E439" s="66" t="s">
        <v>23</v>
      </c>
      <c r="F439" s="66">
        <v>681.9</v>
      </c>
      <c r="G439" s="66" t="s">
        <v>23</v>
      </c>
      <c r="H439" s="66">
        <v>35.9</v>
      </c>
      <c r="I439" s="66" t="s">
        <v>23</v>
      </c>
      <c r="J439" s="66" t="s">
        <v>23</v>
      </c>
      <c r="K439" s="73" t="s">
        <v>24</v>
      </c>
      <c r="L439" s="75" t="s">
        <v>502</v>
      </c>
      <c r="M439" s="148">
        <v>3511.17</v>
      </c>
      <c r="N439" s="148"/>
      <c r="O439" s="85"/>
      <c r="P439" s="86"/>
      <c r="Q439" s="87"/>
      <c r="R439" s="70"/>
      <c r="S439" s="70"/>
      <c r="T439" s="70"/>
      <c r="U439" s="70"/>
      <c r="V439" s="70"/>
      <c r="W439" s="70"/>
      <c r="X439" s="70"/>
      <c r="Y439" s="70"/>
    </row>
    <row r="440" spans="1:25" s="71" customFormat="1" ht="7.5" customHeight="1" x14ac:dyDescent="0.25">
      <c r="A440" s="62" t="s">
        <v>175</v>
      </c>
      <c r="B440" s="62" t="s">
        <v>537</v>
      </c>
      <c r="C440" s="73" t="s">
        <v>22</v>
      </c>
      <c r="D440" s="66">
        <v>3768.3</v>
      </c>
      <c r="E440" s="66" t="s">
        <v>23</v>
      </c>
      <c r="F440" s="66">
        <v>3579.9</v>
      </c>
      <c r="G440" s="66" t="s">
        <v>23</v>
      </c>
      <c r="H440" s="66">
        <v>188.4</v>
      </c>
      <c r="I440" s="66" t="s">
        <v>23</v>
      </c>
      <c r="J440" s="66" t="s">
        <v>23</v>
      </c>
      <c r="K440" s="73" t="s">
        <v>24</v>
      </c>
      <c r="L440" s="75" t="s">
        <v>502</v>
      </c>
      <c r="M440" s="148">
        <v>17632.7</v>
      </c>
      <c r="N440" s="148"/>
      <c r="O440" s="85"/>
      <c r="P440" s="86"/>
      <c r="Q440" s="87"/>
      <c r="R440" s="70"/>
      <c r="S440" s="70"/>
      <c r="T440" s="70"/>
      <c r="U440" s="70"/>
      <c r="V440" s="70"/>
      <c r="W440" s="70"/>
      <c r="X440" s="70"/>
      <c r="Y440" s="70"/>
    </row>
    <row r="441" spans="1:25" s="71" customFormat="1" ht="7.5" customHeight="1" x14ac:dyDescent="0.25">
      <c r="A441" s="62" t="s">
        <v>177</v>
      </c>
      <c r="B441" s="62" t="s">
        <v>538</v>
      </c>
      <c r="C441" s="73" t="s">
        <v>22</v>
      </c>
      <c r="D441" s="66">
        <v>1615</v>
      </c>
      <c r="E441" s="66" t="s">
        <v>23</v>
      </c>
      <c r="F441" s="66">
        <v>1534.2</v>
      </c>
      <c r="G441" s="66" t="s">
        <v>23</v>
      </c>
      <c r="H441" s="66">
        <v>80.8</v>
      </c>
      <c r="I441" s="66" t="s">
        <v>23</v>
      </c>
      <c r="J441" s="66" t="s">
        <v>23</v>
      </c>
      <c r="K441" s="73" t="s">
        <v>24</v>
      </c>
      <c r="L441" s="75" t="s">
        <v>502</v>
      </c>
      <c r="M441" s="148">
        <v>8071.23</v>
      </c>
      <c r="N441" s="148"/>
      <c r="O441" s="85"/>
      <c r="P441" s="86"/>
      <c r="Q441" s="87"/>
      <c r="R441" s="70"/>
      <c r="S441" s="70"/>
      <c r="T441" s="70"/>
      <c r="U441" s="70"/>
      <c r="V441" s="70"/>
      <c r="W441" s="70"/>
      <c r="X441" s="70"/>
      <c r="Y441" s="70"/>
    </row>
    <row r="442" spans="1:25" s="71" customFormat="1" ht="7.5" customHeight="1" x14ac:dyDescent="0.25">
      <c r="A442" s="62" t="s">
        <v>179</v>
      </c>
      <c r="B442" s="62" t="s">
        <v>539</v>
      </c>
      <c r="C442" s="73" t="s">
        <v>22</v>
      </c>
      <c r="D442" s="66">
        <v>540.29999999999995</v>
      </c>
      <c r="E442" s="66" t="s">
        <v>23</v>
      </c>
      <c r="F442" s="66">
        <v>513.29999999999995</v>
      </c>
      <c r="G442" s="66" t="s">
        <v>23</v>
      </c>
      <c r="H442" s="66">
        <v>27</v>
      </c>
      <c r="I442" s="66" t="s">
        <v>23</v>
      </c>
      <c r="J442" s="66" t="s">
        <v>23</v>
      </c>
      <c r="K442" s="73" t="s">
        <v>24</v>
      </c>
      <c r="L442" s="75" t="s">
        <v>502</v>
      </c>
      <c r="M442" s="148">
        <v>801.77</v>
      </c>
      <c r="N442" s="148"/>
      <c r="O442" s="85"/>
      <c r="P442" s="86"/>
      <c r="Q442" s="87"/>
      <c r="R442" s="70"/>
      <c r="S442" s="70"/>
      <c r="T442" s="70"/>
      <c r="U442" s="70"/>
      <c r="V442" s="70"/>
      <c r="W442" s="70"/>
      <c r="X442" s="70"/>
      <c r="Y442" s="70"/>
    </row>
    <row r="443" spans="1:25" s="71" customFormat="1" ht="7.5" customHeight="1" x14ac:dyDescent="0.25">
      <c r="A443" s="62" t="s">
        <v>181</v>
      </c>
      <c r="B443" s="62" t="s">
        <v>540</v>
      </c>
      <c r="C443" s="73" t="s">
        <v>22</v>
      </c>
      <c r="D443" s="66">
        <v>600</v>
      </c>
      <c r="E443" s="66" t="s">
        <v>23</v>
      </c>
      <c r="F443" s="66">
        <v>570</v>
      </c>
      <c r="G443" s="66" t="s">
        <v>23</v>
      </c>
      <c r="H443" s="66">
        <v>30</v>
      </c>
      <c r="I443" s="66" t="s">
        <v>23</v>
      </c>
      <c r="J443" s="66" t="s">
        <v>23</v>
      </c>
      <c r="K443" s="73" t="s">
        <v>24</v>
      </c>
      <c r="L443" s="75" t="s">
        <v>502</v>
      </c>
      <c r="M443" s="148">
        <v>1925.36</v>
      </c>
      <c r="N443" s="148"/>
      <c r="O443" s="85"/>
      <c r="P443" s="86"/>
      <c r="Q443" s="87"/>
      <c r="R443" s="70"/>
      <c r="S443" s="70"/>
      <c r="T443" s="70"/>
      <c r="U443" s="70"/>
      <c r="V443" s="70"/>
      <c r="W443" s="70"/>
      <c r="X443" s="70"/>
      <c r="Y443" s="70"/>
    </row>
    <row r="444" spans="1:25" s="71" customFormat="1" ht="7.5" customHeight="1" x14ac:dyDescent="0.25">
      <c r="A444" s="62" t="s">
        <v>183</v>
      </c>
      <c r="B444" s="62" t="s">
        <v>541</v>
      </c>
      <c r="C444" s="73" t="s">
        <v>22</v>
      </c>
      <c r="D444" s="66">
        <v>3182.4</v>
      </c>
      <c r="E444" s="66" t="s">
        <v>23</v>
      </c>
      <c r="F444" s="66">
        <v>3023.3</v>
      </c>
      <c r="G444" s="66" t="s">
        <v>23</v>
      </c>
      <c r="H444" s="66">
        <v>159.1</v>
      </c>
      <c r="I444" s="66" t="s">
        <v>23</v>
      </c>
      <c r="J444" s="66" t="s">
        <v>23</v>
      </c>
      <c r="K444" s="73" t="s">
        <v>24</v>
      </c>
      <c r="L444" s="75" t="s">
        <v>502</v>
      </c>
      <c r="M444" s="148">
        <v>5062.1499999999996</v>
      </c>
      <c r="N444" s="148"/>
      <c r="O444" s="85"/>
      <c r="P444" s="86"/>
      <c r="Q444" s="87"/>
      <c r="R444" s="70"/>
      <c r="S444" s="70"/>
      <c r="T444" s="70"/>
      <c r="U444" s="70"/>
      <c r="V444" s="70"/>
      <c r="W444" s="70"/>
      <c r="X444" s="70"/>
      <c r="Y444" s="70"/>
    </row>
    <row r="445" spans="1:25" s="71" customFormat="1" ht="7.5" customHeight="1" x14ac:dyDescent="0.25">
      <c r="A445" s="62" t="s">
        <v>185</v>
      </c>
      <c r="B445" s="62" t="s">
        <v>542</v>
      </c>
      <c r="C445" s="73" t="s">
        <v>22</v>
      </c>
      <c r="D445" s="66">
        <v>1300</v>
      </c>
      <c r="E445" s="66" t="s">
        <v>23</v>
      </c>
      <c r="F445" s="66">
        <v>1235</v>
      </c>
      <c r="G445" s="66" t="s">
        <v>23</v>
      </c>
      <c r="H445" s="66">
        <v>65</v>
      </c>
      <c r="I445" s="66" t="s">
        <v>23</v>
      </c>
      <c r="J445" s="66" t="s">
        <v>23</v>
      </c>
      <c r="K445" s="73" t="s">
        <v>24</v>
      </c>
      <c r="L445" s="75" t="s">
        <v>502</v>
      </c>
      <c r="M445" s="148">
        <v>1591.54</v>
      </c>
      <c r="N445" s="148"/>
      <c r="O445" s="85"/>
      <c r="P445" s="86"/>
      <c r="Q445" s="87"/>
      <c r="R445" s="70"/>
      <c r="S445" s="70"/>
      <c r="T445" s="70"/>
      <c r="U445" s="70"/>
      <c r="V445" s="70"/>
      <c r="W445" s="70"/>
      <c r="X445" s="70"/>
      <c r="Y445" s="70"/>
    </row>
    <row r="446" spans="1:25" s="71" customFormat="1" ht="7.5" customHeight="1" x14ac:dyDescent="0.25">
      <c r="A446" s="62" t="s">
        <v>543</v>
      </c>
      <c r="B446" s="62" t="s">
        <v>544</v>
      </c>
      <c r="C446" s="73" t="s">
        <v>22</v>
      </c>
      <c r="D446" s="66">
        <v>1794.5</v>
      </c>
      <c r="E446" s="66" t="s">
        <v>23</v>
      </c>
      <c r="F446" s="66">
        <v>1704.8</v>
      </c>
      <c r="G446" s="66" t="s">
        <v>23</v>
      </c>
      <c r="H446" s="66">
        <v>89.7</v>
      </c>
      <c r="I446" s="66" t="s">
        <v>23</v>
      </c>
      <c r="J446" s="66" t="s">
        <v>23</v>
      </c>
      <c r="K446" s="73" t="s">
        <v>24</v>
      </c>
      <c r="L446" s="75" t="s">
        <v>502</v>
      </c>
      <c r="M446" s="148">
        <v>14567.91</v>
      </c>
      <c r="N446" s="148"/>
      <c r="O446" s="85"/>
      <c r="P446" s="86"/>
      <c r="Q446" s="87"/>
      <c r="R446" s="70"/>
      <c r="S446" s="70"/>
      <c r="T446" s="70"/>
      <c r="U446" s="70"/>
      <c r="V446" s="70"/>
      <c r="W446" s="70"/>
      <c r="X446" s="70"/>
      <c r="Y446" s="70"/>
    </row>
    <row r="447" spans="1:25" s="71" customFormat="1" ht="7.5" customHeight="1" x14ac:dyDescent="0.25">
      <c r="A447" s="62" t="s">
        <v>545</v>
      </c>
      <c r="B447" s="62" t="s">
        <v>546</v>
      </c>
      <c r="C447" s="73" t="s">
        <v>22</v>
      </c>
      <c r="D447" s="66">
        <v>2063.6</v>
      </c>
      <c r="E447" s="66" t="s">
        <v>23</v>
      </c>
      <c r="F447" s="66">
        <v>1960.4</v>
      </c>
      <c r="G447" s="66" t="s">
        <v>23</v>
      </c>
      <c r="H447" s="66">
        <v>103.2</v>
      </c>
      <c r="I447" s="66" t="s">
        <v>23</v>
      </c>
      <c r="J447" s="66" t="s">
        <v>23</v>
      </c>
      <c r="K447" s="73" t="s">
        <v>24</v>
      </c>
      <c r="L447" s="75" t="s">
        <v>502</v>
      </c>
      <c r="M447" s="148">
        <v>694.56</v>
      </c>
      <c r="N447" s="148"/>
      <c r="O447" s="85"/>
      <c r="P447" s="86"/>
      <c r="Q447" s="87"/>
      <c r="R447" s="70"/>
      <c r="S447" s="70"/>
      <c r="T447" s="70"/>
      <c r="U447" s="70"/>
      <c r="V447" s="70"/>
      <c r="W447" s="70"/>
      <c r="X447" s="70"/>
      <c r="Y447" s="70"/>
    </row>
    <row r="448" spans="1:25" s="71" customFormat="1" ht="7.5" customHeight="1" x14ac:dyDescent="0.25">
      <c r="A448" s="62" t="s">
        <v>547</v>
      </c>
      <c r="B448" s="62" t="s">
        <v>548</v>
      </c>
      <c r="C448" s="73" t="s">
        <v>22</v>
      </c>
      <c r="D448" s="66">
        <v>1615</v>
      </c>
      <c r="E448" s="66" t="s">
        <v>23</v>
      </c>
      <c r="F448" s="66">
        <v>1534.2</v>
      </c>
      <c r="G448" s="66" t="s">
        <v>23</v>
      </c>
      <c r="H448" s="66">
        <v>80.8</v>
      </c>
      <c r="I448" s="66" t="s">
        <v>23</v>
      </c>
      <c r="J448" s="66" t="s">
        <v>23</v>
      </c>
      <c r="K448" s="73" t="s">
        <v>24</v>
      </c>
      <c r="L448" s="75" t="s">
        <v>502</v>
      </c>
      <c r="M448" s="148">
        <v>8127.45</v>
      </c>
      <c r="N448" s="148"/>
      <c r="O448" s="85"/>
      <c r="P448" s="86"/>
      <c r="Q448" s="87"/>
      <c r="R448" s="70"/>
      <c r="S448" s="70"/>
      <c r="T448" s="70"/>
      <c r="U448" s="70"/>
      <c r="V448" s="70"/>
      <c r="W448" s="70"/>
      <c r="X448" s="70"/>
      <c r="Y448" s="70"/>
    </row>
    <row r="449" spans="1:25" s="71" customFormat="1" ht="7.5" customHeight="1" x14ac:dyDescent="0.25">
      <c r="A449" s="62" t="s">
        <v>549</v>
      </c>
      <c r="B449" s="62" t="s">
        <v>550</v>
      </c>
      <c r="C449" s="73" t="s">
        <v>22</v>
      </c>
      <c r="D449" s="66">
        <v>2800</v>
      </c>
      <c r="E449" s="66" t="s">
        <v>23</v>
      </c>
      <c r="F449" s="66">
        <v>2660</v>
      </c>
      <c r="G449" s="66" t="s">
        <v>23</v>
      </c>
      <c r="H449" s="66">
        <v>140</v>
      </c>
      <c r="I449" s="66" t="s">
        <v>23</v>
      </c>
      <c r="J449" s="66" t="s">
        <v>23</v>
      </c>
      <c r="K449" s="73" t="s">
        <v>24</v>
      </c>
      <c r="L449" s="75" t="s">
        <v>502</v>
      </c>
      <c r="M449" s="148">
        <v>10277.959999999999</v>
      </c>
      <c r="N449" s="148"/>
      <c r="O449" s="85"/>
      <c r="P449" s="86"/>
      <c r="Q449" s="87"/>
      <c r="R449" s="70"/>
      <c r="S449" s="70"/>
      <c r="T449" s="70"/>
      <c r="U449" s="70"/>
      <c r="V449" s="70"/>
      <c r="W449" s="70"/>
      <c r="X449" s="70"/>
      <c r="Y449" s="70"/>
    </row>
    <row r="450" spans="1:25" s="71" customFormat="1" ht="7.5" customHeight="1" x14ac:dyDescent="0.25">
      <c r="A450" s="62" t="s">
        <v>551</v>
      </c>
      <c r="B450" s="62" t="s">
        <v>552</v>
      </c>
      <c r="C450" s="73" t="s">
        <v>22</v>
      </c>
      <c r="D450" s="66">
        <v>717.8</v>
      </c>
      <c r="E450" s="66" t="s">
        <v>23</v>
      </c>
      <c r="F450" s="66">
        <v>681.9</v>
      </c>
      <c r="G450" s="66" t="s">
        <v>23</v>
      </c>
      <c r="H450" s="66">
        <v>35.9</v>
      </c>
      <c r="I450" s="66" t="s">
        <v>23</v>
      </c>
      <c r="J450" s="66" t="s">
        <v>23</v>
      </c>
      <c r="K450" s="73" t="s">
        <v>24</v>
      </c>
      <c r="L450" s="75" t="s">
        <v>502</v>
      </c>
      <c r="M450" s="148">
        <v>4188.4799999999996</v>
      </c>
      <c r="N450" s="148"/>
      <c r="O450" s="85"/>
      <c r="P450" s="86"/>
      <c r="Q450" s="87"/>
      <c r="R450" s="70"/>
      <c r="S450" s="70"/>
      <c r="T450" s="70"/>
      <c r="U450" s="70"/>
      <c r="V450" s="70"/>
      <c r="W450" s="70"/>
      <c r="X450" s="70"/>
      <c r="Y450" s="70"/>
    </row>
    <row r="451" spans="1:25" s="71" customFormat="1" ht="7.5" customHeight="1" x14ac:dyDescent="0.25">
      <c r="A451" s="62" t="s">
        <v>553</v>
      </c>
      <c r="B451" s="62" t="s">
        <v>554</v>
      </c>
      <c r="C451" s="73" t="s">
        <v>22</v>
      </c>
      <c r="D451" s="66">
        <v>1503</v>
      </c>
      <c r="E451" s="66" t="s">
        <v>23</v>
      </c>
      <c r="F451" s="66">
        <v>1427.8</v>
      </c>
      <c r="G451" s="66" t="s">
        <v>23</v>
      </c>
      <c r="H451" s="66">
        <v>75.2</v>
      </c>
      <c r="I451" s="66" t="s">
        <v>23</v>
      </c>
      <c r="J451" s="66" t="s">
        <v>23</v>
      </c>
      <c r="K451" s="73" t="s">
        <v>24</v>
      </c>
      <c r="L451" s="75" t="s">
        <v>502</v>
      </c>
      <c r="M451" s="148">
        <v>2284</v>
      </c>
      <c r="N451" s="148"/>
      <c r="O451" s="85"/>
      <c r="P451" s="86"/>
      <c r="Q451" s="87"/>
      <c r="R451" s="70"/>
      <c r="S451" s="70"/>
      <c r="T451" s="70"/>
      <c r="U451" s="70"/>
      <c r="V451" s="70"/>
      <c r="W451" s="70"/>
      <c r="X451" s="70"/>
      <c r="Y451" s="70"/>
    </row>
    <row r="452" spans="1:25" s="71" customFormat="1" ht="7.5" customHeight="1" x14ac:dyDescent="0.25">
      <c r="A452" s="62" t="s">
        <v>555</v>
      </c>
      <c r="B452" s="62" t="s">
        <v>556</v>
      </c>
      <c r="C452" s="73" t="s">
        <v>22</v>
      </c>
      <c r="D452" s="66">
        <v>661.1</v>
      </c>
      <c r="E452" s="66" t="s">
        <v>23</v>
      </c>
      <c r="F452" s="66">
        <v>628.1</v>
      </c>
      <c r="G452" s="66" t="s">
        <v>23</v>
      </c>
      <c r="H452" s="66">
        <v>33</v>
      </c>
      <c r="I452" s="66" t="s">
        <v>23</v>
      </c>
      <c r="J452" s="66" t="s">
        <v>23</v>
      </c>
      <c r="K452" s="73" t="s">
        <v>24</v>
      </c>
      <c r="L452" s="62" t="s">
        <v>502</v>
      </c>
      <c r="M452" s="148">
        <v>3549.43</v>
      </c>
      <c r="N452" s="148"/>
      <c r="O452" s="85"/>
      <c r="P452" s="86"/>
      <c r="Q452" s="87"/>
      <c r="R452" s="70"/>
      <c r="S452" s="70"/>
      <c r="T452" s="70"/>
      <c r="U452" s="70"/>
      <c r="V452" s="70"/>
      <c r="W452" s="70"/>
      <c r="X452" s="70"/>
      <c r="Y452" s="70"/>
    </row>
    <row r="453" spans="1:25" s="71" customFormat="1" ht="7.5" customHeight="1" x14ac:dyDescent="0.25">
      <c r="A453" s="62" t="s">
        <v>557</v>
      </c>
      <c r="B453" s="62" t="s">
        <v>558</v>
      </c>
      <c r="C453" s="73" t="s">
        <v>22</v>
      </c>
      <c r="D453" s="66">
        <v>874.3</v>
      </c>
      <c r="E453" s="66" t="s">
        <v>23</v>
      </c>
      <c r="F453" s="66">
        <v>830.6</v>
      </c>
      <c r="G453" s="66" t="s">
        <v>23</v>
      </c>
      <c r="H453" s="66">
        <v>43.7</v>
      </c>
      <c r="I453" s="66" t="s">
        <v>23</v>
      </c>
      <c r="J453" s="66" t="s">
        <v>23</v>
      </c>
      <c r="K453" s="73" t="s">
        <v>24</v>
      </c>
      <c r="L453" s="62" t="s">
        <v>502</v>
      </c>
      <c r="M453" s="148">
        <v>487</v>
      </c>
      <c r="N453" s="148"/>
      <c r="O453" s="85"/>
      <c r="P453" s="86"/>
      <c r="Q453" s="87"/>
      <c r="R453" s="70"/>
      <c r="S453" s="70"/>
      <c r="T453" s="70"/>
      <c r="U453" s="70"/>
      <c r="V453" s="70"/>
      <c r="W453" s="70"/>
      <c r="X453" s="70"/>
      <c r="Y453" s="70"/>
    </row>
    <row r="454" spans="1:25" s="71" customFormat="1" ht="7.5" customHeight="1" x14ac:dyDescent="0.25">
      <c r="A454" s="62" t="s">
        <v>559</v>
      </c>
      <c r="B454" s="62" t="s">
        <v>560</v>
      </c>
      <c r="C454" s="73" t="s">
        <v>22</v>
      </c>
      <c r="D454" s="66">
        <v>1166.4000000000001</v>
      </c>
      <c r="E454" s="66" t="s">
        <v>23</v>
      </c>
      <c r="F454" s="66">
        <v>1108.0999999999999</v>
      </c>
      <c r="G454" s="66" t="s">
        <v>23</v>
      </c>
      <c r="H454" s="66">
        <v>58.3</v>
      </c>
      <c r="I454" s="66" t="s">
        <v>23</v>
      </c>
      <c r="J454" s="66" t="s">
        <v>23</v>
      </c>
      <c r="K454" s="73" t="s">
        <v>24</v>
      </c>
      <c r="L454" s="62" t="s">
        <v>561</v>
      </c>
      <c r="M454" s="148">
        <v>6524.06</v>
      </c>
      <c r="N454" s="148"/>
      <c r="O454" s="85"/>
      <c r="P454" s="86"/>
      <c r="Q454" s="87"/>
      <c r="R454" s="70"/>
      <c r="S454" s="70"/>
      <c r="T454" s="70"/>
      <c r="U454" s="70"/>
      <c r="V454" s="70"/>
      <c r="W454" s="70"/>
      <c r="X454" s="70"/>
      <c r="Y454" s="70"/>
    </row>
    <row r="455" spans="1:25" s="71" customFormat="1" ht="7.5" customHeight="1" x14ac:dyDescent="0.25">
      <c r="A455" s="62" t="s">
        <v>562</v>
      </c>
      <c r="B455" s="62" t="s">
        <v>563</v>
      </c>
      <c r="C455" s="73" t="s">
        <v>22</v>
      </c>
      <c r="D455" s="66">
        <v>0.6</v>
      </c>
      <c r="E455" s="66" t="s">
        <v>23</v>
      </c>
      <c r="F455" s="66" t="s">
        <v>23</v>
      </c>
      <c r="G455" s="66" t="s">
        <v>23</v>
      </c>
      <c r="H455" s="66">
        <v>0.6</v>
      </c>
      <c r="I455" s="66" t="s">
        <v>23</v>
      </c>
      <c r="J455" s="66" t="s">
        <v>23</v>
      </c>
      <c r="K455" s="73" t="s">
        <v>24</v>
      </c>
      <c r="L455" s="62" t="s">
        <v>258</v>
      </c>
      <c r="M455" s="148">
        <v>1</v>
      </c>
      <c r="N455" s="148"/>
      <c r="O455" s="85"/>
      <c r="P455" s="86"/>
      <c r="Q455" s="87"/>
      <c r="R455" s="70"/>
      <c r="S455" s="70"/>
      <c r="T455" s="70"/>
      <c r="U455" s="70"/>
      <c r="V455" s="70"/>
      <c r="W455" s="70"/>
      <c r="X455" s="70"/>
      <c r="Y455" s="70"/>
    </row>
    <row r="456" spans="1:25" s="71" customFormat="1" ht="7.5" customHeight="1" x14ac:dyDescent="0.25">
      <c r="A456" s="62" t="s">
        <v>564</v>
      </c>
      <c r="B456" s="62" t="s">
        <v>565</v>
      </c>
      <c r="C456" s="73" t="s">
        <v>22</v>
      </c>
      <c r="D456" s="66">
        <v>6.8</v>
      </c>
      <c r="E456" s="66" t="s">
        <v>23</v>
      </c>
      <c r="F456" s="66" t="s">
        <v>23</v>
      </c>
      <c r="G456" s="66" t="s">
        <v>23</v>
      </c>
      <c r="H456" s="66">
        <v>6.8</v>
      </c>
      <c r="I456" s="66" t="s">
        <v>23</v>
      </c>
      <c r="J456" s="66" t="s">
        <v>23</v>
      </c>
      <c r="K456" s="73" t="s">
        <v>24</v>
      </c>
      <c r="L456" s="62" t="s">
        <v>258</v>
      </c>
      <c r="M456" s="148">
        <v>1</v>
      </c>
      <c r="N456" s="148"/>
      <c r="O456" s="85"/>
      <c r="P456" s="86"/>
      <c r="Q456" s="87"/>
      <c r="R456" s="70"/>
      <c r="S456" s="70"/>
      <c r="T456" s="70"/>
      <c r="U456" s="70"/>
      <c r="V456" s="70"/>
      <c r="W456" s="70"/>
      <c r="X456" s="70"/>
      <c r="Y456" s="70"/>
    </row>
    <row r="457" spans="1:25" s="71" customFormat="1" ht="7.5" customHeight="1" x14ac:dyDescent="0.25">
      <c r="A457" s="62" t="s">
        <v>566</v>
      </c>
      <c r="B457" s="62" t="s">
        <v>567</v>
      </c>
      <c r="C457" s="73" t="s">
        <v>22</v>
      </c>
      <c r="D457" s="66">
        <v>0.5</v>
      </c>
      <c r="E457" s="66" t="s">
        <v>23</v>
      </c>
      <c r="F457" s="66" t="s">
        <v>23</v>
      </c>
      <c r="G457" s="66" t="s">
        <v>23</v>
      </c>
      <c r="H457" s="66">
        <v>0.5</v>
      </c>
      <c r="I457" s="66" t="s">
        <v>23</v>
      </c>
      <c r="J457" s="66" t="s">
        <v>23</v>
      </c>
      <c r="K457" s="73" t="s">
        <v>24</v>
      </c>
      <c r="L457" s="62" t="s">
        <v>258</v>
      </c>
      <c r="M457" s="148">
        <v>1</v>
      </c>
      <c r="N457" s="148"/>
      <c r="O457" s="85"/>
      <c r="P457" s="86"/>
      <c r="Q457" s="87"/>
      <c r="R457" s="70"/>
      <c r="S457" s="70"/>
      <c r="T457" s="70"/>
      <c r="U457" s="70"/>
      <c r="V457" s="70"/>
      <c r="W457" s="70"/>
      <c r="X457" s="70"/>
      <c r="Y457" s="70"/>
    </row>
    <row r="458" spans="1:25" s="71" customFormat="1" ht="7.5" customHeight="1" x14ac:dyDescent="0.25">
      <c r="A458" s="62" t="s">
        <v>568</v>
      </c>
      <c r="B458" s="62" t="s">
        <v>569</v>
      </c>
      <c r="C458" s="73" t="s">
        <v>22</v>
      </c>
      <c r="D458" s="66">
        <v>4.7</v>
      </c>
      <c r="E458" s="66" t="s">
        <v>23</v>
      </c>
      <c r="F458" s="66" t="s">
        <v>23</v>
      </c>
      <c r="G458" s="66" t="s">
        <v>23</v>
      </c>
      <c r="H458" s="66">
        <v>4.7</v>
      </c>
      <c r="I458" s="66" t="s">
        <v>23</v>
      </c>
      <c r="J458" s="66" t="s">
        <v>23</v>
      </c>
      <c r="K458" s="73" t="s">
        <v>24</v>
      </c>
      <c r="L458" s="62" t="s">
        <v>258</v>
      </c>
      <c r="M458" s="148">
        <v>1</v>
      </c>
      <c r="N458" s="148"/>
      <c r="O458" s="85"/>
      <c r="P458" s="86"/>
      <c r="Q458" s="87"/>
      <c r="R458" s="70"/>
      <c r="S458" s="70"/>
      <c r="T458" s="70"/>
      <c r="U458" s="70"/>
      <c r="V458" s="70"/>
      <c r="W458" s="70"/>
      <c r="X458" s="70"/>
      <c r="Y458" s="70"/>
    </row>
    <row r="459" spans="1:25" s="71" customFormat="1" ht="7.5" customHeight="1" x14ac:dyDescent="0.25">
      <c r="A459" s="62" t="s">
        <v>570</v>
      </c>
      <c r="B459" s="62" t="s">
        <v>571</v>
      </c>
      <c r="C459" s="73" t="s">
        <v>22</v>
      </c>
      <c r="D459" s="66">
        <v>0.3</v>
      </c>
      <c r="E459" s="66" t="s">
        <v>23</v>
      </c>
      <c r="F459" s="66" t="s">
        <v>23</v>
      </c>
      <c r="G459" s="66" t="s">
        <v>23</v>
      </c>
      <c r="H459" s="66">
        <v>0.3</v>
      </c>
      <c r="I459" s="66" t="s">
        <v>23</v>
      </c>
      <c r="J459" s="66" t="s">
        <v>23</v>
      </c>
      <c r="K459" s="73" t="s">
        <v>24</v>
      </c>
      <c r="L459" s="62" t="s">
        <v>258</v>
      </c>
      <c r="M459" s="148">
        <v>1</v>
      </c>
      <c r="N459" s="148"/>
      <c r="O459" s="85"/>
      <c r="P459" s="86"/>
      <c r="Q459" s="87"/>
      <c r="R459" s="70"/>
      <c r="S459" s="70"/>
      <c r="T459" s="70"/>
      <c r="U459" s="70"/>
      <c r="V459" s="70"/>
      <c r="W459" s="70"/>
      <c r="X459" s="70"/>
      <c r="Y459" s="70"/>
    </row>
    <row r="460" spans="1:25" s="71" customFormat="1" ht="7.5" customHeight="1" x14ac:dyDescent="0.25">
      <c r="A460" s="62" t="s">
        <v>572</v>
      </c>
      <c r="B460" s="62" t="s">
        <v>573</v>
      </c>
      <c r="C460" s="73" t="s">
        <v>22</v>
      </c>
      <c r="D460" s="66">
        <v>0.3</v>
      </c>
      <c r="E460" s="66" t="s">
        <v>23</v>
      </c>
      <c r="F460" s="66" t="s">
        <v>23</v>
      </c>
      <c r="G460" s="66" t="s">
        <v>23</v>
      </c>
      <c r="H460" s="66">
        <v>0.3</v>
      </c>
      <c r="I460" s="66" t="s">
        <v>23</v>
      </c>
      <c r="J460" s="66" t="s">
        <v>23</v>
      </c>
      <c r="K460" s="73" t="s">
        <v>24</v>
      </c>
      <c r="L460" s="62" t="s">
        <v>258</v>
      </c>
      <c r="M460" s="148">
        <v>1</v>
      </c>
      <c r="N460" s="148"/>
      <c r="O460" s="85"/>
      <c r="P460" s="86"/>
      <c r="Q460" s="87"/>
      <c r="R460" s="70"/>
      <c r="S460" s="70"/>
      <c r="T460" s="70"/>
      <c r="U460" s="70"/>
      <c r="V460" s="70"/>
      <c r="W460" s="70"/>
      <c r="X460" s="70"/>
      <c r="Y460" s="70"/>
    </row>
    <row r="461" spans="1:25" s="71" customFormat="1" ht="7.5" customHeight="1" x14ac:dyDescent="0.25">
      <c r="A461" s="62" t="s">
        <v>574</v>
      </c>
      <c r="B461" s="62" t="s">
        <v>575</v>
      </c>
      <c r="C461" s="73" t="s">
        <v>22</v>
      </c>
      <c r="D461" s="66">
        <v>0.5</v>
      </c>
      <c r="E461" s="66" t="s">
        <v>23</v>
      </c>
      <c r="F461" s="66" t="s">
        <v>23</v>
      </c>
      <c r="G461" s="66" t="s">
        <v>23</v>
      </c>
      <c r="H461" s="66">
        <v>0.5</v>
      </c>
      <c r="I461" s="66" t="s">
        <v>23</v>
      </c>
      <c r="J461" s="66" t="s">
        <v>23</v>
      </c>
      <c r="K461" s="73" t="s">
        <v>24</v>
      </c>
      <c r="L461" s="62" t="s">
        <v>258</v>
      </c>
      <c r="M461" s="148">
        <v>1</v>
      </c>
      <c r="N461" s="148"/>
      <c r="O461" s="85"/>
      <c r="P461" s="86"/>
      <c r="Q461" s="87"/>
      <c r="R461" s="70"/>
      <c r="S461" s="70"/>
      <c r="T461" s="70"/>
      <c r="U461" s="70"/>
      <c r="V461" s="70"/>
      <c r="W461" s="70"/>
      <c r="X461" s="70"/>
      <c r="Y461" s="70"/>
    </row>
    <row r="462" spans="1:25" s="71" customFormat="1" ht="7.5" customHeight="1" x14ac:dyDescent="0.25">
      <c r="A462" s="62" t="s">
        <v>576</v>
      </c>
      <c r="B462" s="62" t="s">
        <v>577</v>
      </c>
      <c r="C462" s="73" t="s">
        <v>22</v>
      </c>
      <c r="D462" s="66">
        <v>0.9</v>
      </c>
      <c r="E462" s="66" t="s">
        <v>23</v>
      </c>
      <c r="F462" s="66" t="s">
        <v>23</v>
      </c>
      <c r="G462" s="66" t="s">
        <v>23</v>
      </c>
      <c r="H462" s="66">
        <v>0.9</v>
      </c>
      <c r="I462" s="66" t="s">
        <v>23</v>
      </c>
      <c r="J462" s="66" t="s">
        <v>23</v>
      </c>
      <c r="K462" s="73" t="s">
        <v>24</v>
      </c>
      <c r="L462" s="62" t="s">
        <v>258</v>
      </c>
      <c r="M462" s="148">
        <v>1</v>
      </c>
      <c r="N462" s="148"/>
      <c r="O462" s="85"/>
      <c r="P462" s="86"/>
      <c r="Q462" s="87"/>
      <c r="R462" s="70"/>
      <c r="S462" s="70"/>
      <c r="T462" s="70"/>
      <c r="U462" s="70"/>
      <c r="V462" s="70"/>
      <c r="W462" s="70"/>
      <c r="X462" s="70"/>
      <c r="Y462" s="70"/>
    </row>
    <row r="463" spans="1:25" s="71" customFormat="1" ht="7.5" customHeight="1" x14ac:dyDescent="0.25">
      <c r="A463" s="62" t="s">
        <v>578</v>
      </c>
      <c r="B463" s="62" t="s">
        <v>579</v>
      </c>
      <c r="C463" s="73" t="s">
        <v>22</v>
      </c>
      <c r="D463" s="66">
        <v>0.3</v>
      </c>
      <c r="E463" s="66" t="s">
        <v>23</v>
      </c>
      <c r="F463" s="66" t="s">
        <v>23</v>
      </c>
      <c r="G463" s="66" t="s">
        <v>23</v>
      </c>
      <c r="H463" s="66">
        <v>0.3</v>
      </c>
      <c r="I463" s="66" t="s">
        <v>23</v>
      </c>
      <c r="J463" s="66" t="s">
        <v>23</v>
      </c>
      <c r="K463" s="73" t="s">
        <v>24</v>
      </c>
      <c r="L463" s="62" t="s">
        <v>258</v>
      </c>
      <c r="M463" s="148">
        <v>1</v>
      </c>
      <c r="N463" s="148"/>
      <c r="O463" s="85"/>
      <c r="P463" s="86"/>
      <c r="Q463" s="87"/>
      <c r="R463" s="70"/>
      <c r="S463" s="70"/>
      <c r="T463" s="70"/>
      <c r="U463" s="70"/>
      <c r="V463" s="70"/>
      <c r="W463" s="70"/>
      <c r="X463" s="70"/>
      <c r="Y463" s="70"/>
    </row>
    <row r="464" spans="1:25" s="71" customFormat="1" ht="7.5" customHeight="1" x14ac:dyDescent="0.25">
      <c r="A464" s="62" t="s">
        <v>580</v>
      </c>
      <c r="B464" s="62" t="s">
        <v>581</v>
      </c>
      <c r="C464" s="73" t="s">
        <v>22</v>
      </c>
      <c r="D464" s="66">
        <v>5.2</v>
      </c>
      <c r="E464" s="66" t="s">
        <v>23</v>
      </c>
      <c r="F464" s="66" t="s">
        <v>23</v>
      </c>
      <c r="G464" s="66" t="s">
        <v>23</v>
      </c>
      <c r="H464" s="66">
        <v>5.2</v>
      </c>
      <c r="I464" s="66" t="s">
        <v>23</v>
      </c>
      <c r="J464" s="66" t="s">
        <v>23</v>
      </c>
      <c r="K464" s="73" t="s">
        <v>24</v>
      </c>
      <c r="L464" s="62" t="s">
        <v>258</v>
      </c>
      <c r="M464" s="148">
        <v>1</v>
      </c>
      <c r="N464" s="148"/>
      <c r="O464" s="85"/>
      <c r="P464" s="86"/>
      <c r="Q464" s="87"/>
      <c r="R464" s="70"/>
      <c r="S464" s="70"/>
      <c r="T464" s="70"/>
      <c r="U464" s="70"/>
      <c r="V464" s="70"/>
      <c r="W464" s="70"/>
      <c r="X464" s="70"/>
      <c r="Y464" s="70"/>
    </row>
    <row r="465" spans="1:25" s="71" customFormat="1" ht="7.5" customHeight="1" x14ac:dyDescent="0.25">
      <c r="A465" s="62" t="s">
        <v>582</v>
      </c>
      <c r="B465" s="62" t="s">
        <v>583</v>
      </c>
      <c r="C465" s="73" t="s">
        <v>22</v>
      </c>
      <c r="D465" s="66">
        <v>2.7</v>
      </c>
      <c r="E465" s="66" t="s">
        <v>23</v>
      </c>
      <c r="F465" s="66" t="s">
        <v>23</v>
      </c>
      <c r="G465" s="66" t="s">
        <v>23</v>
      </c>
      <c r="H465" s="66">
        <v>2.7</v>
      </c>
      <c r="I465" s="66" t="s">
        <v>23</v>
      </c>
      <c r="J465" s="66" t="s">
        <v>23</v>
      </c>
      <c r="K465" s="73" t="s">
        <v>24</v>
      </c>
      <c r="L465" s="62" t="s">
        <v>258</v>
      </c>
      <c r="M465" s="148">
        <v>1</v>
      </c>
      <c r="N465" s="148"/>
      <c r="O465" s="85"/>
      <c r="P465" s="86"/>
      <c r="Q465" s="87"/>
      <c r="R465" s="70"/>
      <c r="S465" s="70"/>
      <c r="T465" s="70"/>
      <c r="U465" s="70"/>
      <c r="V465" s="70"/>
      <c r="W465" s="70"/>
      <c r="X465" s="70"/>
      <c r="Y465" s="70"/>
    </row>
    <row r="466" spans="1:25" s="71" customFormat="1" ht="7.5" customHeight="1" x14ac:dyDescent="0.25">
      <c r="A466" s="62" t="s">
        <v>584</v>
      </c>
      <c r="B466" s="62" t="s">
        <v>585</v>
      </c>
      <c r="C466" s="73" t="s">
        <v>22</v>
      </c>
      <c r="D466" s="66">
        <v>0.3</v>
      </c>
      <c r="E466" s="66" t="s">
        <v>23</v>
      </c>
      <c r="F466" s="66" t="s">
        <v>23</v>
      </c>
      <c r="G466" s="66" t="s">
        <v>23</v>
      </c>
      <c r="H466" s="66">
        <v>0.3</v>
      </c>
      <c r="I466" s="66" t="s">
        <v>23</v>
      </c>
      <c r="J466" s="66" t="s">
        <v>23</v>
      </c>
      <c r="K466" s="73" t="s">
        <v>24</v>
      </c>
      <c r="L466" s="62" t="s">
        <v>258</v>
      </c>
      <c r="M466" s="148">
        <v>1</v>
      </c>
      <c r="N466" s="148"/>
      <c r="O466" s="85"/>
      <c r="P466" s="86"/>
      <c r="Q466" s="87"/>
      <c r="R466" s="70"/>
      <c r="S466" s="70"/>
      <c r="T466" s="70"/>
      <c r="U466" s="70"/>
      <c r="V466" s="70"/>
      <c r="W466" s="70"/>
      <c r="X466" s="70"/>
      <c r="Y466" s="70"/>
    </row>
    <row r="467" spans="1:25" s="71" customFormat="1" ht="7.5" customHeight="1" x14ac:dyDescent="0.25">
      <c r="A467" s="62" t="s">
        <v>586</v>
      </c>
      <c r="B467" s="62" t="s">
        <v>587</v>
      </c>
      <c r="C467" s="73" t="s">
        <v>22</v>
      </c>
      <c r="D467" s="66">
        <v>3.5</v>
      </c>
      <c r="E467" s="66" t="s">
        <v>23</v>
      </c>
      <c r="F467" s="66" t="s">
        <v>23</v>
      </c>
      <c r="G467" s="66" t="s">
        <v>23</v>
      </c>
      <c r="H467" s="66">
        <v>3.5</v>
      </c>
      <c r="I467" s="66" t="s">
        <v>23</v>
      </c>
      <c r="J467" s="66" t="s">
        <v>23</v>
      </c>
      <c r="K467" s="73" t="s">
        <v>24</v>
      </c>
      <c r="L467" s="62" t="s">
        <v>258</v>
      </c>
      <c r="M467" s="148">
        <v>1</v>
      </c>
      <c r="N467" s="148"/>
      <c r="O467" s="85"/>
      <c r="P467" s="86"/>
      <c r="Q467" s="87"/>
      <c r="R467" s="70"/>
      <c r="S467" s="70"/>
      <c r="T467" s="70"/>
      <c r="U467" s="70"/>
      <c r="V467" s="70"/>
      <c r="W467" s="70"/>
      <c r="X467" s="70"/>
      <c r="Y467" s="70"/>
    </row>
    <row r="468" spans="1:25" s="71" customFormat="1" ht="7.5" customHeight="1" x14ac:dyDescent="0.25">
      <c r="A468" s="62" t="s">
        <v>588</v>
      </c>
      <c r="B468" s="62" t="s">
        <v>589</v>
      </c>
      <c r="C468" s="73" t="s">
        <v>22</v>
      </c>
      <c r="D468" s="66">
        <v>0.5</v>
      </c>
      <c r="E468" s="66" t="s">
        <v>23</v>
      </c>
      <c r="F468" s="66" t="s">
        <v>23</v>
      </c>
      <c r="G468" s="66" t="s">
        <v>23</v>
      </c>
      <c r="H468" s="66">
        <v>0.5</v>
      </c>
      <c r="I468" s="66" t="s">
        <v>23</v>
      </c>
      <c r="J468" s="66" t="s">
        <v>23</v>
      </c>
      <c r="K468" s="73" t="s">
        <v>24</v>
      </c>
      <c r="L468" s="62" t="s">
        <v>258</v>
      </c>
      <c r="M468" s="148">
        <v>1</v>
      </c>
      <c r="N468" s="148"/>
      <c r="O468" s="85"/>
      <c r="P468" s="86"/>
      <c r="Q468" s="87"/>
      <c r="R468" s="70"/>
      <c r="S468" s="70"/>
      <c r="T468" s="70"/>
      <c r="U468" s="70"/>
      <c r="V468" s="70"/>
      <c r="W468" s="70"/>
      <c r="X468" s="70"/>
      <c r="Y468" s="70"/>
    </row>
    <row r="469" spans="1:25" s="71" customFormat="1" ht="7.5" customHeight="1" x14ac:dyDescent="0.25">
      <c r="A469" s="62" t="s">
        <v>590</v>
      </c>
      <c r="B469" s="62" t="s">
        <v>591</v>
      </c>
      <c r="C469" s="73" t="s">
        <v>22</v>
      </c>
      <c r="D469" s="66">
        <v>0.5</v>
      </c>
      <c r="E469" s="66" t="s">
        <v>23</v>
      </c>
      <c r="F469" s="66" t="s">
        <v>23</v>
      </c>
      <c r="G469" s="66" t="s">
        <v>23</v>
      </c>
      <c r="H469" s="66">
        <v>0.5</v>
      </c>
      <c r="I469" s="66" t="s">
        <v>23</v>
      </c>
      <c r="J469" s="66" t="s">
        <v>23</v>
      </c>
      <c r="K469" s="73" t="s">
        <v>24</v>
      </c>
      <c r="L469" s="62" t="s">
        <v>258</v>
      </c>
      <c r="M469" s="148">
        <v>1</v>
      </c>
      <c r="N469" s="148"/>
      <c r="O469" s="85"/>
      <c r="P469" s="86"/>
      <c r="Q469" s="87"/>
      <c r="R469" s="70"/>
      <c r="S469" s="70"/>
      <c r="T469" s="70"/>
      <c r="U469" s="70"/>
      <c r="V469" s="70"/>
      <c r="W469" s="70"/>
      <c r="X469" s="70"/>
      <c r="Y469" s="70"/>
    </row>
    <row r="470" spans="1:25" s="71" customFormat="1" ht="7.5" customHeight="1" x14ac:dyDescent="0.25">
      <c r="A470" s="62" t="s">
        <v>592</v>
      </c>
      <c r="B470" s="62" t="s">
        <v>593</v>
      </c>
      <c r="C470" s="73" t="s">
        <v>22</v>
      </c>
      <c r="D470" s="66">
        <v>0.5</v>
      </c>
      <c r="E470" s="66" t="s">
        <v>23</v>
      </c>
      <c r="F470" s="66" t="s">
        <v>23</v>
      </c>
      <c r="G470" s="66" t="s">
        <v>23</v>
      </c>
      <c r="H470" s="66">
        <v>0.5</v>
      </c>
      <c r="I470" s="66" t="s">
        <v>23</v>
      </c>
      <c r="J470" s="66" t="s">
        <v>23</v>
      </c>
      <c r="K470" s="73" t="s">
        <v>24</v>
      </c>
      <c r="L470" s="62" t="s">
        <v>258</v>
      </c>
      <c r="M470" s="148">
        <v>1</v>
      </c>
      <c r="N470" s="148"/>
      <c r="O470" s="85"/>
      <c r="P470" s="86"/>
      <c r="Q470" s="87"/>
      <c r="R470" s="70"/>
      <c r="S470" s="70"/>
      <c r="T470" s="70"/>
      <c r="U470" s="70"/>
      <c r="V470" s="70"/>
      <c r="W470" s="70"/>
      <c r="X470" s="70"/>
      <c r="Y470" s="70"/>
    </row>
    <row r="471" spans="1:25" s="71" customFormat="1" ht="7.5" customHeight="1" x14ac:dyDescent="0.25">
      <c r="A471" s="62" t="s">
        <v>594</v>
      </c>
      <c r="B471" s="62" t="s">
        <v>595</v>
      </c>
      <c r="C471" s="73" t="s">
        <v>22</v>
      </c>
      <c r="D471" s="66">
        <v>0.3</v>
      </c>
      <c r="E471" s="66" t="s">
        <v>23</v>
      </c>
      <c r="F471" s="66" t="s">
        <v>23</v>
      </c>
      <c r="G471" s="66" t="s">
        <v>23</v>
      </c>
      <c r="H471" s="66">
        <v>0.3</v>
      </c>
      <c r="I471" s="66" t="s">
        <v>23</v>
      </c>
      <c r="J471" s="66" t="s">
        <v>23</v>
      </c>
      <c r="K471" s="73" t="s">
        <v>24</v>
      </c>
      <c r="L471" s="62" t="s">
        <v>258</v>
      </c>
      <c r="M471" s="148">
        <v>1</v>
      </c>
      <c r="N471" s="148"/>
      <c r="O471" s="85"/>
      <c r="P471" s="86"/>
      <c r="Q471" s="87"/>
      <c r="R471" s="70"/>
      <c r="S471" s="70"/>
      <c r="T471" s="70"/>
      <c r="U471" s="70"/>
      <c r="V471" s="70"/>
      <c r="W471" s="70"/>
      <c r="X471" s="70"/>
      <c r="Y471" s="70"/>
    </row>
    <row r="472" spans="1:25" s="71" customFormat="1" ht="7.5" customHeight="1" x14ac:dyDescent="0.25">
      <c r="A472" s="62" t="s">
        <v>596</v>
      </c>
      <c r="B472" s="62" t="s">
        <v>597</v>
      </c>
      <c r="C472" s="73" t="s">
        <v>22</v>
      </c>
      <c r="D472" s="66">
        <v>0.5</v>
      </c>
      <c r="E472" s="66" t="s">
        <v>23</v>
      </c>
      <c r="F472" s="66" t="s">
        <v>23</v>
      </c>
      <c r="G472" s="66" t="s">
        <v>23</v>
      </c>
      <c r="H472" s="66">
        <v>0.5</v>
      </c>
      <c r="I472" s="66" t="s">
        <v>23</v>
      </c>
      <c r="J472" s="66" t="s">
        <v>23</v>
      </c>
      <c r="K472" s="73" t="s">
        <v>24</v>
      </c>
      <c r="L472" s="62" t="s">
        <v>258</v>
      </c>
      <c r="M472" s="148">
        <v>1</v>
      </c>
      <c r="N472" s="148"/>
      <c r="O472" s="85"/>
      <c r="P472" s="86"/>
      <c r="Q472" s="87"/>
      <c r="R472" s="70"/>
      <c r="S472" s="70"/>
      <c r="T472" s="70"/>
      <c r="U472" s="70"/>
      <c r="V472" s="70"/>
      <c r="W472" s="70"/>
      <c r="X472" s="70"/>
      <c r="Y472" s="70"/>
    </row>
    <row r="473" spans="1:25" x14ac:dyDescent="0.25">
      <c r="A473" s="4">
        <v>6</v>
      </c>
      <c r="B473" s="153" t="s">
        <v>598</v>
      </c>
      <c r="C473" s="153"/>
      <c r="D473" s="153"/>
      <c r="E473" s="153"/>
      <c r="F473" s="153"/>
      <c r="G473" s="153"/>
      <c r="H473" s="153"/>
      <c r="I473" s="153"/>
      <c r="J473" s="153"/>
      <c r="K473" s="153"/>
      <c r="L473" s="153"/>
      <c r="M473" s="153"/>
      <c r="N473" s="153"/>
      <c r="O473" s="2"/>
      <c r="P473" s="20"/>
      <c r="Q473" s="36"/>
    </row>
    <row r="474" spans="1:25" x14ac:dyDescent="0.25">
      <c r="A474" s="4" t="s">
        <v>219</v>
      </c>
      <c r="B474" s="5" t="s">
        <v>18</v>
      </c>
      <c r="C474" s="138" t="s">
        <v>19</v>
      </c>
      <c r="D474" s="138"/>
      <c r="E474" s="138"/>
      <c r="F474" s="138"/>
      <c r="G474" s="138"/>
      <c r="H474" s="138"/>
      <c r="I474" s="138"/>
      <c r="J474" s="138"/>
      <c r="K474" s="138"/>
      <c r="L474" s="138"/>
      <c r="M474" s="138"/>
      <c r="N474" s="138"/>
      <c r="O474" s="2"/>
      <c r="P474" s="20"/>
      <c r="Q474" s="36"/>
    </row>
    <row r="475" spans="1:25" ht="37.5" x14ac:dyDescent="0.25">
      <c r="A475" s="12" t="s">
        <v>220</v>
      </c>
      <c r="B475" s="57" t="s">
        <v>599</v>
      </c>
      <c r="C475" s="12" t="s">
        <v>30</v>
      </c>
      <c r="D475" s="43">
        <v>2000</v>
      </c>
      <c r="E475" s="43" t="s">
        <v>23</v>
      </c>
      <c r="F475" s="43" t="s">
        <v>23</v>
      </c>
      <c r="G475" s="43" t="s">
        <v>23</v>
      </c>
      <c r="H475" s="43">
        <v>2000</v>
      </c>
      <c r="I475" s="43" t="s">
        <v>23</v>
      </c>
      <c r="J475" s="43" t="s">
        <v>23</v>
      </c>
      <c r="K475" s="4" t="s">
        <v>602</v>
      </c>
      <c r="L475" s="5" t="s">
        <v>605</v>
      </c>
      <c r="M475" s="138">
        <v>27</v>
      </c>
      <c r="N475" s="138"/>
      <c r="O475" s="3"/>
      <c r="P475" s="20"/>
      <c r="Q475" s="36"/>
    </row>
    <row r="476" spans="1:25" ht="30" x14ac:dyDescent="0.25">
      <c r="A476" s="13"/>
      <c r="B476" s="13"/>
      <c r="C476" s="13"/>
      <c r="D476" s="44"/>
      <c r="E476" s="44"/>
      <c r="F476" s="44"/>
      <c r="G476" s="44"/>
      <c r="H476" s="44"/>
      <c r="I476" s="44"/>
      <c r="J476" s="44"/>
      <c r="K476" s="4"/>
      <c r="L476" s="5" t="s">
        <v>606</v>
      </c>
      <c r="M476" s="138">
        <v>6</v>
      </c>
      <c r="N476" s="138"/>
      <c r="O476" s="3"/>
      <c r="P476" s="20"/>
      <c r="Q476" s="36"/>
    </row>
    <row r="477" spans="1:25" ht="37.5" x14ac:dyDescent="0.25">
      <c r="A477" s="13"/>
      <c r="B477" s="13"/>
      <c r="C477" s="13"/>
      <c r="D477" s="44"/>
      <c r="E477" s="44"/>
      <c r="F477" s="44"/>
      <c r="G477" s="44"/>
      <c r="H477" s="44"/>
      <c r="I477" s="44"/>
      <c r="J477" s="44"/>
      <c r="K477" s="4" t="s">
        <v>603</v>
      </c>
      <c r="L477" s="5" t="s">
        <v>607</v>
      </c>
      <c r="M477" s="138">
        <v>91</v>
      </c>
      <c r="N477" s="138"/>
      <c r="O477" s="3"/>
      <c r="P477" s="20"/>
      <c r="Q477" s="36"/>
    </row>
    <row r="478" spans="1:25" ht="53.25" x14ac:dyDescent="0.25">
      <c r="A478" s="13"/>
      <c r="B478" s="13"/>
      <c r="C478" s="13"/>
      <c r="D478" s="44"/>
      <c r="E478" s="44"/>
      <c r="F478" s="44"/>
      <c r="G478" s="44"/>
      <c r="H478" s="44"/>
      <c r="I478" s="44"/>
      <c r="J478" s="44"/>
      <c r="K478" s="4"/>
      <c r="L478" s="5" t="s">
        <v>608</v>
      </c>
      <c r="M478" s="138">
        <v>16</v>
      </c>
      <c r="N478" s="138"/>
      <c r="O478" s="3"/>
      <c r="P478" s="20"/>
      <c r="Q478" s="36"/>
    </row>
    <row r="479" spans="1:25" ht="37.5" x14ac:dyDescent="0.25">
      <c r="A479" s="13"/>
      <c r="B479" s="13"/>
      <c r="C479" s="13"/>
      <c r="D479" s="44"/>
      <c r="E479" s="44"/>
      <c r="F479" s="44"/>
      <c r="G479" s="44"/>
      <c r="H479" s="44"/>
      <c r="I479" s="44"/>
      <c r="J479" s="44"/>
      <c r="K479" s="4" t="s">
        <v>443</v>
      </c>
      <c r="L479" s="5" t="s">
        <v>609</v>
      </c>
      <c r="M479" s="138">
        <v>103</v>
      </c>
      <c r="N479" s="138"/>
      <c r="O479" s="3"/>
      <c r="P479" s="20"/>
      <c r="Q479" s="36"/>
    </row>
    <row r="480" spans="1:25" ht="23.25" x14ac:dyDescent="0.25">
      <c r="A480" s="13"/>
      <c r="B480" s="13"/>
      <c r="C480" s="13"/>
      <c r="D480" s="44"/>
      <c r="E480" s="44"/>
      <c r="F480" s="44"/>
      <c r="G480" s="44"/>
      <c r="H480" s="44"/>
      <c r="I480" s="44"/>
      <c r="J480" s="44"/>
      <c r="K480" s="4"/>
      <c r="L480" s="5" t="s">
        <v>610</v>
      </c>
      <c r="M480" s="138">
        <v>4200</v>
      </c>
      <c r="N480" s="138"/>
      <c r="O480" s="3"/>
      <c r="P480" s="20"/>
      <c r="Q480" s="36"/>
    </row>
    <row r="481" spans="1:25" ht="37.5" x14ac:dyDescent="0.25">
      <c r="A481" s="13"/>
      <c r="B481" s="13"/>
      <c r="C481" s="13"/>
      <c r="D481" s="44"/>
      <c r="E481" s="44"/>
      <c r="F481" s="44"/>
      <c r="G481" s="44"/>
      <c r="H481" s="44"/>
      <c r="I481" s="44"/>
      <c r="J481" s="44"/>
      <c r="K481" s="4" t="s">
        <v>430</v>
      </c>
      <c r="L481" s="5" t="s">
        <v>611</v>
      </c>
      <c r="M481" s="138">
        <v>260</v>
      </c>
      <c r="N481" s="138"/>
      <c r="O481" s="3"/>
      <c r="P481" s="20"/>
      <c r="Q481" s="36"/>
    </row>
    <row r="482" spans="1:25" ht="23.25" x14ac:dyDescent="0.25">
      <c r="A482" s="13"/>
      <c r="B482" s="13"/>
      <c r="C482" s="13"/>
      <c r="D482" s="44"/>
      <c r="E482" s="44"/>
      <c r="F482" s="44"/>
      <c r="G482" s="44"/>
      <c r="H482" s="44"/>
      <c r="I482" s="44"/>
      <c r="J482" s="44"/>
      <c r="K482" s="4"/>
      <c r="L482" s="5" t="s">
        <v>612</v>
      </c>
      <c r="M482" s="138">
        <v>134</v>
      </c>
      <c r="N482" s="138"/>
      <c r="O482" s="3"/>
      <c r="P482" s="20"/>
      <c r="Q482" s="36"/>
    </row>
    <row r="483" spans="1:25" ht="30.75" x14ac:dyDescent="0.25">
      <c r="A483" s="13"/>
      <c r="B483" s="13"/>
      <c r="C483" s="13"/>
      <c r="D483" s="44"/>
      <c r="E483" s="44"/>
      <c r="F483" s="44"/>
      <c r="G483" s="44"/>
      <c r="H483" s="44"/>
      <c r="I483" s="44"/>
      <c r="J483" s="44"/>
      <c r="K483" s="4" t="s">
        <v>604</v>
      </c>
      <c r="L483" s="5" t="s">
        <v>613</v>
      </c>
      <c r="M483" s="138">
        <v>800</v>
      </c>
      <c r="N483" s="138"/>
      <c r="O483" s="3"/>
      <c r="P483" s="20"/>
      <c r="Q483" s="36"/>
    </row>
    <row r="484" spans="1:25" ht="30.75" x14ac:dyDescent="0.25">
      <c r="A484" s="13"/>
      <c r="B484" s="13"/>
      <c r="C484" s="13"/>
      <c r="D484" s="44"/>
      <c r="E484" s="44"/>
      <c r="F484" s="44"/>
      <c r="G484" s="44"/>
      <c r="H484" s="44"/>
      <c r="I484" s="44"/>
      <c r="J484" s="44"/>
      <c r="K484" s="4"/>
      <c r="L484" s="5" t="s">
        <v>614</v>
      </c>
      <c r="M484" s="138">
        <v>90</v>
      </c>
      <c r="N484" s="138"/>
      <c r="O484" s="3"/>
      <c r="P484" s="20"/>
      <c r="Q484" s="36"/>
    </row>
    <row r="485" spans="1:25" ht="45" x14ac:dyDescent="0.25">
      <c r="A485" s="13"/>
      <c r="B485" s="13"/>
      <c r="C485" s="13"/>
      <c r="D485" s="44"/>
      <c r="E485" s="44"/>
      <c r="F485" s="44"/>
      <c r="G485" s="44"/>
      <c r="H485" s="44"/>
      <c r="I485" s="44"/>
      <c r="J485" s="44"/>
      <c r="K485" s="4" t="s">
        <v>445</v>
      </c>
      <c r="L485" s="5" t="s">
        <v>615</v>
      </c>
      <c r="M485" s="138">
        <v>80</v>
      </c>
      <c r="N485" s="138"/>
      <c r="O485" s="3"/>
      <c r="P485" s="20"/>
      <c r="Q485" s="36"/>
    </row>
    <row r="486" spans="1:25" ht="67.5" x14ac:dyDescent="0.25">
      <c r="A486" s="13"/>
      <c r="B486" s="13"/>
      <c r="C486" s="59"/>
      <c r="D486" s="60"/>
      <c r="E486" s="60"/>
      <c r="F486" s="60"/>
      <c r="G486" s="60"/>
      <c r="H486" s="60"/>
      <c r="I486" s="60"/>
      <c r="J486" s="60"/>
      <c r="K486" s="4"/>
      <c r="L486" s="5" t="s">
        <v>616</v>
      </c>
      <c r="M486" s="138">
        <v>1</v>
      </c>
      <c r="N486" s="138"/>
      <c r="O486" s="3"/>
      <c r="P486" s="20"/>
      <c r="Q486" s="36"/>
    </row>
    <row r="487" spans="1:25" ht="37.5" customHeight="1" x14ac:dyDescent="0.25">
      <c r="A487" s="12" t="s">
        <v>222</v>
      </c>
      <c r="B487" s="12" t="s">
        <v>617</v>
      </c>
      <c r="C487" s="138" t="s">
        <v>22</v>
      </c>
      <c r="D487" s="143">
        <v>154.5</v>
      </c>
      <c r="E487" s="143" t="s">
        <v>23</v>
      </c>
      <c r="F487" s="143" t="s">
        <v>23</v>
      </c>
      <c r="G487" s="143" t="s">
        <v>23</v>
      </c>
      <c r="H487" s="143">
        <v>154.5</v>
      </c>
      <c r="I487" s="143" t="s">
        <v>23</v>
      </c>
      <c r="J487" s="143" t="s">
        <v>23</v>
      </c>
      <c r="K487" s="138" t="s">
        <v>24</v>
      </c>
      <c r="L487" s="5" t="s">
        <v>605</v>
      </c>
      <c r="M487" s="138">
        <v>8</v>
      </c>
      <c r="N487" s="138"/>
      <c r="O487" s="3"/>
      <c r="P487" s="20"/>
      <c r="Q487" s="36"/>
    </row>
    <row r="488" spans="1:25" ht="30" x14ac:dyDescent="0.25">
      <c r="A488" s="13"/>
      <c r="B488" s="13"/>
      <c r="C488" s="138"/>
      <c r="D488" s="143"/>
      <c r="E488" s="143"/>
      <c r="F488" s="143"/>
      <c r="G488" s="143"/>
      <c r="H488" s="143"/>
      <c r="I488" s="143"/>
      <c r="J488" s="143"/>
      <c r="K488" s="138"/>
      <c r="L488" s="5" t="s">
        <v>606</v>
      </c>
      <c r="M488" s="138">
        <v>2</v>
      </c>
      <c r="N488" s="138"/>
      <c r="O488" s="3"/>
      <c r="P488" s="20"/>
      <c r="Q488" s="36"/>
    </row>
    <row r="489" spans="1:25" s="71" customFormat="1" ht="7.5" customHeight="1" x14ac:dyDescent="0.25">
      <c r="A489" s="62" t="s">
        <v>224</v>
      </c>
      <c r="B489" s="62" t="s">
        <v>618</v>
      </c>
      <c r="C489" s="73" t="s">
        <v>22</v>
      </c>
      <c r="D489" s="66">
        <v>17.100000000000001</v>
      </c>
      <c r="E489" s="66" t="s">
        <v>23</v>
      </c>
      <c r="F489" s="66" t="s">
        <v>23</v>
      </c>
      <c r="G489" s="73"/>
      <c r="H489" s="66">
        <v>17.100000000000001</v>
      </c>
      <c r="I489" s="66" t="s">
        <v>23</v>
      </c>
      <c r="J489" s="66" t="s">
        <v>23</v>
      </c>
      <c r="K489" s="88" t="s">
        <v>24</v>
      </c>
      <c r="L489" s="75" t="s">
        <v>605</v>
      </c>
      <c r="M489" s="147">
        <v>2</v>
      </c>
      <c r="N489" s="147"/>
      <c r="O489" s="85"/>
      <c r="P489" s="86"/>
      <c r="Q489" s="87"/>
      <c r="R489" s="70"/>
      <c r="S489" s="70"/>
      <c r="T489" s="70"/>
      <c r="U489" s="70"/>
      <c r="V489" s="70"/>
      <c r="W489" s="70"/>
      <c r="X489" s="70"/>
      <c r="Y489" s="70"/>
    </row>
    <row r="490" spans="1:25" s="71" customFormat="1" ht="7.5" customHeight="1" x14ac:dyDescent="0.25">
      <c r="A490" s="62" t="s">
        <v>435</v>
      </c>
      <c r="B490" s="62" t="s">
        <v>619</v>
      </c>
      <c r="C490" s="147" t="s">
        <v>22</v>
      </c>
      <c r="D490" s="148">
        <v>93.7</v>
      </c>
      <c r="E490" s="148" t="s">
        <v>23</v>
      </c>
      <c r="F490" s="148" t="s">
        <v>23</v>
      </c>
      <c r="G490" s="148" t="s">
        <v>23</v>
      </c>
      <c r="H490" s="148">
        <v>93.7</v>
      </c>
      <c r="I490" s="148" t="s">
        <v>23</v>
      </c>
      <c r="J490" s="148" t="s">
        <v>23</v>
      </c>
      <c r="K490" s="147" t="s">
        <v>24</v>
      </c>
      <c r="L490" s="75" t="s">
        <v>605</v>
      </c>
      <c r="M490" s="147">
        <v>8</v>
      </c>
      <c r="N490" s="147"/>
      <c r="O490" s="85"/>
      <c r="P490" s="86"/>
      <c r="Q490" s="87"/>
      <c r="R490" s="70"/>
      <c r="S490" s="70"/>
      <c r="T490" s="70"/>
      <c r="U490" s="70"/>
      <c r="V490" s="70"/>
      <c r="W490" s="70"/>
      <c r="X490" s="70"/>
      <c r="Y490" s="70"/>
    </row>
    <row r="491" spans="1:25" s="71" customFormat="1" ht="7.5" customHeight="1" x14ac:dyDescent="0.25">
      <c r="A491" s="76"/>
      <c r="B491" s="76"/>
      <c r="C491" s="147"/>
      <c r="D491" s="148"/>
      <c r="E491" s="148"/>
      <c r="F491" s="148"/>
      <c r="G491" s="148"/>
      <c r="H491" s="148"/>
      <c r="I491" s="148"/>
      <c r="J491" s="148"/>
      <c r="K491" s="147"/>
      <c r="L491" s="75" t="s">
        <v>607</v>
      </c>
      <c r="M491" s="147">
        <v>28</v>
      </c>
      <c r="N491" s="147"/>
      <c r="O491" s="85"/>
      <c r="P491" s="86"/>
      <c r="Q491" s="87"/>
      <c r="R491" s="70"/>
      <c r="S491" s="70"/>
      <c r="T491" s="70"/>
      <c r="U491" s="70"/>
      <c r="V491" s="70"/>
      <c r="W491" s="70"/>
      <c r="X491" s="70"/>
      <c r="Y491" s="70"/>
    </row>
    <row r="492" spans="1:25" s="71" customFormat="1" ht="7.5" customHeight="1" x14ac:dyDescent="0.25">
      <c r="A492" s="76"/>
      <c r="B492" s="76"/>
      <c r="C492" s="147"/>
      <c r="D492" s="148"/>
      <c r="E492" s="148"/>
      <c r="F492" s="148"/>
      <c r="G492" s="148"/>
      <c r="H492" s="148"/>
      <c r="I492" s="148"/>
      <c r="J492" s="148"/>
      <c r="K492" s="147"/>
      <c r="L492" s="75" t="s">
        <v>608</v>
      </c>
      <c r="M492" s="147">
        <v>16</v>
      </c>
      <c r="N492" s="147"/>
      <c r="O492" s="85"/>
      <c r="P492" s="86"/>
      <c r="Q492" s="87"/>
      <c r="R492" s="70"/>
      <c r="S492" s="70"/>
      <c r="T492" s="70"/>
      <c r="U492" s="70"/>
      <c r="V492" s="70"/>
      <c r="W492" s="70"/>
      <c r="X492" s="70"/>
      <c r="Y492" s="70"/>
    </row>
    <row r="493" spans="1:25" s="71" customFormat="1" ht="7.5" customHeight="1" x14ac:dyDescent="0.25">
      <c r="A493" s="62" t="s">
        <v>620</v>
      </c>
      <c r="B493" s="62" t="s">
        <v>621</v>
      </c>
      <c r="C493" s="73" t="s">
        <v>22</v>
      </c>
      <c r="D493" s="66">
        <v>2.5</v>
      </c>
      <c r="E493" s="66" t="s">
        <v>23</v>
      </c>
      <c r="F493" s="66" t="s">
        <v>23</v>
      </c>
      <c r="G493" s="66" t="s">
        <v>23</v>
      </c>
      <c r="H493" s="66">
        <v>2.5</v>
      </c>
      <c r="I493" s="66" t="s">
        <v>23</v>
      </c>
      <c r="J493" s="66" t="s">
        <v>23</v>
      </c>
      <c r="K493" s="73" t="s">
        <v>24</v>
      </c>
      <c r="L493" s="75" t="s">
        <v>605</v>
      </c>
      <c r="M493" s="147">
        <v>1</v>
      </c>
      <c r="N493" s="147"/>
      <c r="O493" s="85"/>
      <c r="P493" s="86"/>
      <c r="Q493" s="87"/>
      <c r="R493" s="70"/>
      <c r="S493" s="70"/>
      <c r="T493" s="70"/>
      <c r="U493" s="70"/>
      <c r="V493" s="70"/>
      <c r="W493" s="70"/>
      <c r="X493" s="70"/>
      <c r="Y493" s="70"/>
    </row>
    <row r="494" spans="1:25" s="71" customFormat="1" ht="7.5" customHeight="1" x14ac:dyDescent="0.25">
      <c r="A494" s="62" t="s">
        <v>622</v>
      </c>
      <c r="B494" s="62" t="s">
        <v>623</v>
      </c>
      <c r="C494" s="73" t="s">
        <v>22</v>
      </c>
      <c r="D494" s="66">
        <v>18.100000000000001</v>
      </c>
      <c r="E494" s="66" t="s">
        <v>23</v>
      </c>
      <c r="F494" s="66" t="s">
        <v>23</v>
      </c>
      <c r="G494" s="66" t="s">
        <v>23</v>
      </c>
      <c r="H494" s="66">
        <v>18.100000000000001</v>
      </c>
      <c r="I494" s="66" t="s">
        <v>23</v>
      </c>
      <c r="J494" s="66" t="s">
        <v>23</v>
      </c>
      <c r="K494" s="73" t="s">
        <v>24</v>
      </c>
      <c r="L494" s="75" t="s">
        <v>605</v>
      </c>
      <c r="M494" s="147">
        <v>4</v>
      </c>
      <c r="N494" s="147"/>
      <c r="O494" s="85"/>
      <c r="P494" s="86"/>
      <c r="Q494" s="87"/>
      <c r="R494" s="70"/>
      <c r="S494" s="70"/>
      <c r="T494" s="70"/>
      <c r="U494" s="70"/>
      <c r="V494" s="70"/>
      <c r="W494" s="70"/>
      <c r="X494" s="70"/>
      <c r="Y494" s="70"/>
    </row>
    <row r="495" spans="1:25" s="71" customFormat="1" ht="7.5" customHeight="1" x14ac:dyDescent="0.25">
      <c r="A495" s="62" t="s">
        <v>624</v>
      </c>
      <c r="B495" s="62" t="s">
        <v>625</v>
      </c>
      <c r="C495" s="147" t="s">
        <v>22</v>
      </c>
      <c r="D495" s="148">
        <v>89.9</v>
      </c>
      <c r="E495" s="148" t="s">
        <v>23</v>
      </c>
      <c r="F495" s="148" t="s">
        <v>23</v>
      </c>
      <c r="G495" s="148" t="s">
        <v>23</v>
      </c>
      <c r="H495" s="148">
        <v>89.9</v>
      </c>
      <c r="I495" s="148" t="s">
        <v>23</v>
      </c>
      <c r="J495" s="148" t="s">
        <v>23</v>
      </c>
      <c r="K495" s="147" t="s">
        <v>24</v>
      </c>
      <c r="L495" s="75" t="s">
        <v>607</v>
      </c>
      <c r="M495" s="147">
        <v>28</v>
      </c>
      <c r="N495" s="147"/>
      <c r="O495" s="85"/>
      <c r="P495" s="86"/>
      <c r="Q495" s="87"/>
      <c r="R495" s="70"/>
      <c r="S495" s="70"/>
      <c r="T495" s="70"/>
      <c r="U495" s="70"/>
      <c r="V495" s="70"/>
      <c r="W495" s="70"/>
      <c r="X495" s="70"/>
      <c r="Y495" s="70"/>
    </row>
    <row r="496" spans="1:25" s="71" customFormat="1" ht="7.5" customHeight="1" x14ac:dyDescent="0.25">
      <c r="A496" s="76"/>
      <c r="B496" s="76"/>
      <c r="C496" s="147"/>
      <c r="D496" s="148"/>
      <c r="E496" s="148"/>
      <c r="F496" s="148"/>
      <c r="G496" s="148"/>
      <c r="H496" s="148"/>
      <c r="I496" s="148"/>
      <c r="J496" s="148"/>
      <c r="K496" s="147"/>
      <c r="L496" s="75" t="s">
        <v>606</v>
      </c>
      <c r="M496" s="147">
        <v>2</v>
      </c>
      <c r="N496" s="147"/>
      <c r="O496" s="85"/>
      <c r="P496" s="86"/>
      <c r="Q496" s="87"/>
      <c r="R496" s="70"/>
      <c r="S496" s="70"/>
      <c r="T496" s="70"/>
      <c r="U496" s="70"/>
      <c r="V496" s="70"/>
      <c r="W496" s="70"/>
      <c r="X496" s="70"/>
      <c r="Y496" s="70"/>
    </row>
    <row r="497" spans="1:25" s="71" customFormat="1" ht="7.5" customHeight="1" x14ac:dyDescent="0.25">
      <c r="A497" s="62" t="s">
        <v>626</v>
      </c>
      <c r="B497" s="62" t="s">
        <v>627</v>
      </c>
      <c r="C497" s="147" t="s">
        <v>22</v>
      </c>
      <c r="D497" s="148">
        <v>124.2</v>
      </c>
      <c r="E497" s="148" t="s">
        <v>23</v>
      </c>
      <c r="F497" s="148" t="s">
        <v>23</v>
      </c>
      <c r="G497" s="148" t="s">
        <v>23</v>
      </c>
      <c r="H497" s="148">
        <v>124.2</v>
      </c>
      <c r="I497" s="148" t="s">
        <v>23</v>
      </c>
      <c r="J497" s="148" t="s">
        <v>23</v>
      </c>
      <c r="K497" s="147" t="s">
        <v>24</v>
      </c>
      <c r="L497" s="75" t="s">
        <v>605</v>
      </c>
      <c r="M497" s="147">
        <v>4</v>
      </c>
      <c r="N497" s="147"/>
      <c r="O497" s="85"/>
      <c r="P497" s="86"/>
      <c r="Q497" s="87"/>
      <c r="R497" s="70"/>
      <c r="S497" s="70"/>
      <c r="T497" s="70"/>
      <c r="U497" s="70"/>
      <c r="V497" s="70"/>
      <c r="W497" s="70"/>
      <c r="X497" s="70"/>
      <c r="Y497" s="70"/>
    </row>
    <row r="498" spans="1:25" s="71" customFormat="1" ht="7.5" customHeight="1" x14ac:dyDescent="0.25">
      <c r="A498" s="76"/>
      <c r="B498" s="76"/>
      <c r="C498" s="147"/>
      <c r="D498" s="148"/>
      <c r="E498" s="148"/>
      <c r="F498" s="148"/>
      <c r="G498" s="148"/>
      <c r="H498" s="148"/>
      <c r="I498" s="148"/>
      <c r="J498" s="148"/>
      <c r="K498" s="147"/>
      <c r="L498" s="75" t="s">
        <v>606</v>
      </c>
      <c r="M498" s="147">
        <v>2</v>
      </c>
      <c r="N498" s="147"/>
      <c r="O498" s="85"/>
      <c r="P498" s="86"/>
      <c r="Q498" s="87"/>
      <c r="R498" s="70"/>
      <c r="S498" s="70"/>
      <c r="T498" s="70"/>
      <c r="U498" s="70"/>
      <c r="V498" s="70"/>
      <c r="W498" s="70"/>
      <c r="X498" s="70"/>
      <c r="Y498" s="70"/>
    </row>
    <row r="499" spans="1:25" s="71" customFormat="1" ht="7.5" customHeight="1" x14ac:dyDescent="0.25">
      <c r="A499" s="76"/>
      <c r="B499" s="76"/>
      <c r="C499" s="147"/>
      <c r="D499" s="148"/>
      <c r="E499" s="148"/>
      <c r="F499" s="148"/>
      <c r="G499" s="148"/>
      <c r="H499" s="148"/>
      <c r="I499" s="148"/>
      <c r="J499" s="148"/>
      <c r="K499" s="147"/>
      <c r="L499" s="75" t="s">
        <v>607</v>
      </c>
      <c r="M499" s="147">
        <v>35</v>
      </c>
      <c r="N499" s="147"/>
      <c r="O499" s="85"/>
      <c r="P499" s="86"/>
      <c r="Q499" s="87"/>
      <c r="R499" s="70"/>
      <c r="S499" s="70"/>
      <c r="T499" s="70"/>
      <c r="U499" s="70"/>
      <c r="V499" s="70"/>
      <c r="W499" s="70"/>
      <c r="X499" s="70"/>
      <c r="Y499" s="70"/>
    </row>
    <row r="500" spans="1:25" s="71" customFormat="1" ht="7.5" customHeight="1" x14ac:dyDescent="0.25">
      <c r="A500" s="62" t="s">
        <v>628</v>
      </c>
      <c r="B500" s="62" t="s">
        <v>629</v>
      </c>
      <c r="C500" s="73" t="s">
        <v>22</v>
      </c>
      <c r="D500" s="73">
        <v>100</v>
      </c>
      <c r="E500" s="66" t="s">
        <v>23</v>
      </c>
      <c r="F500" s="66" t="s">
        <v>23</v>
      </c>
      <c r="G500" s="66" t="s">
        <v>23</v>
      </c>
      <c r="H500" s="73">
        <v>100</v>
      </c>
      <c r="I500" s="66" t="s">
        <v>23</v>
      </c>
      <c r="J500" s="66" t="s">
        <v>23</v>
      </c>
      <c r="K500" s="73" t="s">
        <v>421</v>
      </c>
      <c r="L500" s="62" t="s">
        <v>609</v>
      </c>
      <c r="M500" s="147">
        <v>10</v>
      </c>
      <c r="N500" s="147"/>
      <c r="O500" s="85"/>
      <c r="P500" s="86"/>
      <c r="Q500" s="87"/>
      <c r="R500" s="70"/>
      <c r="S500" s="70"/>
      <c r="T500" s="70"/>
      <c r="U500" s="70"/>
      <c r="V500" s="70"/>
      <c r="W500" s="70"/>
      <c r="X500" s="70"/>
      <c r="Y500" s="70"/>
    </row>
    <row r="501" spans="1:25" s="71" customFormat="1" ht="7.5" customHeight="1" x14ac:dyDescent="0.25">
      <c r="A501" s="62" t="s">
        <v>630</v>
      </c>
      <c r="B501" s="62" t="s">
        <v>631</v>
      </c>
      <c r="C501" s="73" t="s">
        <v>22</v>
      </c>
      <c r="D501" s="73">
        <v>100</v>
      </c>
      <c r="E501" s="66" t="s">
        <v>23</v>
      </c>
      <c r="F501" s="66" t="s">
        <v>23</v>
      </c>
      <c r="G501" s="66" t="s">
        <v>23</v>
      </c>
      <c r="H501" s="73">
        <v>100</v>
      </c>
      <c r="I501" s="66" t="s">
        <v>23</v>
      </c>
      <c r="J501" s="66" t="s">
        <v>23</v>
      </c>
      <c r="K501" s="73" t="s">
        <v>600</v>
      </c>
      <c r="L501" s="62" t="s">
        <v>610</v>
      </c>
      <c r="M501" s="147">
        <v>860</v>
      </c>
      <c r="N501" s="147"/>
      <c r="O501" s="85"/>
      <c r="P501" s="86"/>
      <c r="Q501" s="87"/>
      <c r="R501" s="70"/>
      <c r="S501" s="70"/>
      <c r="T501" s="70"/>
      <c r="U501" s="70"/>
      <c r="V501" s="70"/>
      <c r="W501" s="70"/>
      <c r="X501" s="70"/>
      <c r="Y501" s="70"/>
    </row>
    <row r="502" spans="1:25" s="71" customFormat="1" ht="7.5" customHeight="1" x14ac:dyDescent="0.25">
      <c r="A502" s="62" t="s">
        <v>632</v>
      </c>
      <c r="B502" s="62" t="s">
        <v>633</v>
      </c>
      <c r="C502" s="73" t="s">
        <v>22</v>
      </c>
      <c r="D502" s="73">
        <v>100</v>
      </c>
      <c r="E502" s="66" t="s">
        <v>23</v>
      </c>
      <c r="F502" s="66" t="s">
        <v>23</v>
      </c>
      <c r="G502" s="66" t="s">
        <v>23</v>
      </c>
      <c r="H502" s="73">
        <v>100</v>
      </c>
      <c r="I502" s="66" t="s">
        <v>23</v>
      </c>
      <c r="J502" s="66" t="s">
        <v>23</v>
      </c>
      <c r="K502" s="73" t="s">
        <v>601</v>
      </c>
      <c r="L502" s="62" t="s">
        <v>609</v>
      </c>
      <c r="M502" s="147">
        <v>8</v>
      </c>
      <c r="N502" s="147"/>
      <c r="O502" s="85"/>
      <c r="P502" s="86"/>
      <c r="Q502" s="87"/>
      <c r="R502" s="70"/>
      <c r="S502" s="70"/>
      <c r="T502" s="70"/>
      <c r="U502" s="70"/>
      <c r="V502" s="70"/>
      <c r="W502" s="70"/>
      <c r="X502" s="70"/>
      <c r="Y502" s="70"/>
    </row>
    <row r="503" spans="1:25" s="71" customFormat="1" ht="7.5" customHeight="1" x14ac:dyDescent="0.25">
      <c r="A503" s="62" t="s">
        <v>634</v>
      </c>
      <c r="B503" s="62" t="s">
        <v>635</v>
      </c>
      <c r="C503" s="73" t="s">
        <v>22</v>
      </c>
      <c r="D503" s="73">
        <v>100</v>
      </c>
      <c r="E503" s="66" t="s">
        <v>23</v>
      </c>
      <c r="F503" s="66" t="s">
        <v>23</v>
      </c>
      <c r="G503" s="66" t="s">
        <v>23</v>
      </c>
      <c r="H503" s="73">
        <v>100</v>
      </c>
      <c r="I503" s="66" t="s">
        <v>23</v>
      </c>
      <c r="J503" s="66" t="s">
        <v>23</v>
      </c>
      <c r="K503" s="73" t="s">
        <v>444</v>
      </c>
      <c r="L503" s="62" t="s">
        <v>612</v>
      </c>
      <c r="M503" s="147">
        <v>134</v>
      </c>
      <c r="N503" s="147"/>
      <c r="O503" s="85"/>
      <c r="P503" s="86"/>
      <c r="Q503" s="87"/>
      <c r="R503" s="70"/>
      <c r="S503" s="70"/>
      <c r="T503" s="70"/>
      <c r="U503" s="70"/>
      <c r="V503" s="70"/>
      <c r="W503" s="70"/>
      <c r="X503" s="70"/>
      <c r="Y503" s="70"/>
    </row>
    <row r="504" spans="1:25" s="71" customFormat="1" ht="7.5" customHeight="1" x14ac:dyDescent="0.25">
      <c r="A504" s="62" t="s">
        <v>636</v>
      </c>
      <c r="B504" s="62" t="s">
        <v>637</v>
      </c>
      <c r="C504" s="73" t="s">
        <v>22</v>
      </c>
      <c r="D504" s="73">
        <v>100</v>
      </c>
      <c r="E504" s="66" t="s">
        <v>23</v>
      </c>
      <c r="F504" s="66" t="s">
        <v>23</v>
      </c>
      <c r="G504" s="66" t="s">
        <v>23</v>
      </c>
      <c r="H504" s="73">
        <v>100</v>
      </c>
      <c r="I504" s="66" t="s">
        <v>23</v>
      </c>
      <c r="J504" s="66" t="s">
        <v>23</v>
      </c>
      <c r="K504" s="73" t="s">
        <v>25</v>
      </c>
      <c r="L504" s="62" t="s">
        <v>613</v>
      </c>
      <c r="M504" s="147">
        <v>800</v>
      </c>
      <c r="N504" s="147"/>
      <c r="O504" s="85"/>
      <c r="P504" s="86"/>
      <c r="Q504" s="87"/>
      <c r="R504" s="70"/>
      <c r="S504" s="70"/>
      <c r="T504" s="70"/>
      <c r="U504" s="70"/>
      <c r="V504" s="70"/>
      <c r="W504" s="70"/>
      <c r="X504" s="70"/>
      <c r="Y504" s="70"/>
    </row>
    <row r="505" spans="1:25" s="71" customFormat="1" ht="7.5" customHeight="1" x14ac:dyDescent="0.25">
      <c r="A505" s="62" t="s">
        <v>638</v>
      </c>
      <c r="B505" s="62" t="s">
        <v>639</v>
      </c>
      <c r="C505" s="73" t="s">
        <v>22</v>
      </c>
      <c r="D505" s="73">
        <v>100</v>
      </c>
      <c r="E505" s="66" t="s">
        <v>23</v>
      </c>
      <c r="F505" s="66" t="s">
        <v>23</v>
      </c>
      <c r="G505" s="66" t="s">
        <v>23</v>
      </c>
      <c r="H505" s="73">
        <v>100</v>
      </c>
      <c r="I505" s="66" t="s">
        <v>23</v>
      </c>
      <c r="J505" s="66" t="s">
        <v>23</v>
      </c>
      <c r="K505" s="73" t="s">
        <v>602</v>
      </c>
      <c r="L505" s="62" t="s">
        <v>609</v>
      </c>
      <c r="M505" s="147">
        <v>30</v>
      </c>
      <c r="N505" s="147"/>
      <c r="O505" s="85"/>
      <c r="P505" s="86"/>
      <c r="Q505" s="87"/>
      <c r="R505" s="70"/>
      <c r="S505" s="70"/>
      <c r="T505" s="70"/>
      <c r="U505" s="70"/>
      <c r="V505" s="70"/>
      <c r="W505" s="70"/>
      <c r="X505" s="70"/>
      <c r="Y505" s="70"/>
    </row>
    <row r="506" spans="1:25" s="71" customFormat="1" ht="7.5" customHeight="1" x14ac:dyDescent="0.25">
      <c r="A506" s="62" t="s">
        <v>640</v>
      </c>
      <c r="B506" s="62" t="s">
        <v>641</v>
      </c>
      <c r="C506" s="73" t="s">
        <v>768</v>
      </c>
      <c r="D506" s="73">
        <v>100</v>
      </c>
      <c r="E506" s="66" t="s">
        <v>23</v>
      </c>
      <c r="F506" s="66" t="s">
        <v>23</v>
      </c>
      <c r="G506" s="66" t="s">
        <v>23</v>
      </c>
      <c r="H506" s="73">
        <v>100</v>
      </c>
      <c r="I506" s="66" t="s">
        <v>23</v>
      </c>
      <c r="J506" s="66" t="s">
        <v>23</v>
      </c>
      <c r="K506" s="73" t="s">
        <v>603</v>
      </c>
      <c r="L506" s="62" t="s">
        <v>610</v>
      </c>
      <c r="M506" s="147">
        <v>1440</v>
      </c>
      <c r="N506" s="147"/>
      <c r="O506" s="85"/>
      <c r="P506" s="86"/>
      <c r="Q506" s="87"/>
      <c r="R506" s="70"/>
      <c r="S506" s="70"/>
      <c r="T506" s="70"/>
      <c r="U506" s="70"/>
      <c r="V506" s="70"/>
      <c r="W506" s="70"/>
      <c r="X506" s="70"/>
      <c r="Y506" s="70"/>
    </row>
    <row r="507" spans="1:25" s="71" customFormat="1" ht="7.5" customHeight="1" x14ac:dyDescent="0.25">
      <c r="A507" s="62" t="s">
        <v>642</v>
      </c>
      <c r="B507" s="62" t="s">
        <v>643</v>
      </c>
      <c r="C507" s="73" t="s">
        <v>768</v>
      </c>
      <c r="D507" s="73">
        <v>100</v>
      </c>
      <c r="E507" s="66" t="s">
        <v>23</v>
      </c>
      <c r="F507" s="66" t="s">
        <v>23</v>
      </c>
      <c r="G507" s="66" t="s">
        <v>23</v>
      </c>
      <c r="H507" s="73">
        <v>100</v>
      </c>
      <c r="I507" s="66" t="s">
        <v>23</v>
      </c>
      <c r="J507" s="66" t="s">
        <v>23</v>
      </c>
      <c r="K507" s="73" t="s">
        <v>443</v>
      </c>
      <c r="L507" s="62" t="s">
        <v>611</v>
      </c>
      <c r="M507" s="147">
        <v>130</v>
      </c>
      <c r="N507" s="147"/>
      <c r="O507" s="85"/>
      <c r="P507" s="86"/>
      <c r="Q507" s="87"/>
      <c r="R507" s="70"/>
      <c r="S507" s="70"/>
      <c r="T507" s="70"/>
      <c r="U507" s="70"/>
      <c r="V507" s="70"/>
      <c r="W507" s="70"/>
      <c r="X507" s="70"/>
      <c r="Y507" s="70"/>
    </row>
    <row r="508" spans="1:25" s="71" customFormat="1" ht="7.5" customHeight="1" x14ac:dyDescent="0.25">
      <c r="A508" s="62" t="s">
        <v>644</v>
      </c>
      <c r="B508" s="62" t="s">
        <v>645</v>
      </c>
      <c r="C508" s="73" t="s">
        <v>768</v>
      </c>
      <c r="D508" s="73">
        <v>100</v>
      </c>
      <c r="E508" s="66" t="s">
        <v>23</v>
      </c>
      <c r="F508" s="66" t="s">
        <v>23</v>
      </c>
      <c r="G508" s="66" t="s">
        <v>23</v>
      </c>
      <c r="H508" s="73">
        <v>100</v>
      </c>
      <c r="I508" s="66" t="s">
        <v>23</v>
      </c>
      <c r="J508" s="66" t="s">
        <v>23</v>
      </c>
      <c r="K508" s="73" t="s">
        <v>430</v>
      </c>
      <c r="L508" s="62" t="s">
        <v>610</v>
      </c>
      <c r="M508" s="147">
        <v>1900</v>
      </c>
      <c r="N508" s="147"/>
      <c r="O508" s="85"/>
      <c r="P508" s="86"/>
      <c r="Q508" s="87"/>
      <c r="R508" s="70"/>
      <c r="S508" s="70"/>
      <c r="T508" s="70"/>
      <c r="U508" s="70"/>
      <c r="V508" s="70"/>
      <c r="W508" s="70"/>
      <c r="X508" s="70"/>
      <c r="Y508" s="70"/>
    </row>
    <row r="509" spans="1:25" s="71" customFormat="1" ht="7.5" customHeight="1" x14ac:dyDescent="0.25">
      <c r="A509" s="62" t="s">
        <v>646</v>
      </c>
      <c r="B509" s="62" t="s">
        <v>647</v>
      </c>
      <c r="C509" s="73" t="s">
        <v>30</v>
      </c>
      <c r="D509" s="73">
        <v>100</v>
      </c>
      <c r="E509" s="66" t="s">
        <v>23</v>
      </c>
      <c r="F509" s="66" t="s">
        <v>23</v>
      </c>
      <c r="G509" s="66" t="s">
        <v>23</v>
      </c>
      <c r="H509" s="73">
        <v>100</v>
      </c>
      <c r="I509" s="66" t="s">
        <v>23</v>
      </c>
      <c r="J509" s="66" t="s">
        <v>23</v>
      </c>
      <c r="K509" s="73"/>
      <c r="L509" s="62" t="s">
        <v>614</v>
      </c>
      <c r="M509" s="147">
        <v>90</v>
      </c>
      <c r="N509" s="147"/>
      <c r="O509" s="85"/>
      <c r="P509" s="86"/>
      <c r="Q509" s="87"/>
      <c r="R509" s="70"/>
      <c r="S509" s="70"/>
      <c r="T509" s="70"/>
      <c r="U509" s="70"/>
      <c r="V509" s="70"/>
      <c r="W509" s="70"/>
      <c r="X509" s="70"/>
      <c r="Y509" s="70"/>
    </row>
    <row r="510" spans="1:25" s="71" customFormat="1" ht="7.5" customHeight="1" x14ac:dyDescent="0.25">
      <c r="A510" s="62" t="s">
        <v>648</v>
      </c>
      <c r="B510" s="62" t="s">
        <v>649</v>
      </c>
      <c r="C510" s="73" t="s">
        <v>30</v>
      </c>
      <c r="D510" s="73">
        <v>100</v>
      </c>
      <c r="E510" s="66" t="s">
        <v>23</v>
      </c>
      <c r="F510" s="66" t="s">
        <v>23</v>
      </c>
      <c r="G510" s="66" t="s">
        <v>23</v>
      </c>
      <c r="H510" s="73">
        <v>100</v>
      </c>
      <c r="I510" s="66" t="s">
        <v>23</v>
      </c>
      <c r="J510" s="66" t="s">
        <v>23</v>
      </c>
      <c r="K510" s="73"/>
      <c r="L510" s="62" t="s">
        <v>609</v>
      </c>
      <c r="M510" s="147">
        <v>40</v>
      </c>
      <c r="N510" s="147"/>
      <c r="O510" s="85"/>
      <c r="P510" s="86"/>
      <c r="Q510" s="87"/>
      <c r="R510" s="70"/>
      <c r="S510" s="70"/>
      <c r="T510" s="70"/>
      <c r="U510" s="70"/>
      <c r="V510" s="70"/>
      <c r="W510" s="70"/>
      <c r="X510" s="70"/>
      <c r="Y510" s="70"/>
    </row>
    <row r="511" spans="1:25" s="71" customFormat="1" ht="7.5" customHeight="1" x14ac:dyDescent="0.25">
      <c r="A511" s="62" t="s">
        <v>650</v>
      </c>
      <c r="B511" s="62" t="s">
        <v>651</v>
      </c>
      <c r="C511" s="73" t="s">
        <v>30</v>
      </c>
      <c r="D511" s="73">
        <v>100</v>
      </c>
      <c r="E511" s="66" t="s">
        <v>23</v>
      </c>
      <c r="F511" s="66" t="s">
        <v>23</v>
      </c>
      <c r="G511" s="66" t="s">
        <v>23</v>
      </c>
      <c r="H511" s="73">
        <v>100</v>
      </c>
      <c r="I511" s="66" t="s">
        <v>23</v>
      </c>
      <c r="J511" s="66" t="s">
        <v>23</v>
      </c>
      <c r="K511" s="73"/>
      <c r="L511" s="62" t="s">
        <v>615</v>
      </c>
      <c r="M511" s="147">
        <v>80</v>
      </c>
      <c r="N511" s="147"/>
      <c r="O511" s="85"/>
      <c r="P511" s="86"/>
      <c r="Q511" s="87"/>
      <c r="R511" s="70"/>
      <c r="S511" s="70"/>
      <c r="T511" s="70"/>
      <c r="U511" s="70"/>
      <c r="V511" s="70"/>
      <c r="W511" s="70"/>
      <c r="X511" s="70"/>
      <c r="Y511" s="70"/>
    </row>
    <row r="512" spans="1:25" s="71" customFormat="1" ht="7.5" customHeight="1" x14ac:dyDescent="0.25">
      <c r="A512" s="62" t="s">
        <v>652</v>
      </c>
      <c r="B512" s="62" t="s">
        <v>653</v>
      </c>
      <c r="C512" s="73" t="s">
        <v>30</v>
      </c>
      <c r="D512" s="73">
        <v>100</v>
      </c>
      <c r="E512" s="66" t="s">
        <v>23</v>
      </c>
      <c r="F512" s="66" t="s">
        <v>23</v>
      </c>
      <c r="G512" s="66" t="s">
        <v>23</v>
      </c>
      <c r="H512" s="73">
        <v>100</v>
      </c>
      <c r="I512" s="66" t="s">
        <v>23</v>
      </c>
      <c r="J512" s="66" t="s">
        <v>23</v>
      </c>
      <c r="K512" s="73"/>
      <c r="L512" s="62" t="s">
        <v>611</v>
      </c>
      <c r="M512" s="147">
        <v>130</v>
      </c>
      <c r="N512" s="147"/>
      <c r="O512" s="85"/>
      <c r="P512" s="86"/>
      <c r="Q512" s="87"/>
      <c r="R512" s="70"/>
      <c r="S512" s="70"/>
      <c r="T512" s="70"/>
      <c r="U512" s="70"/>
      <c r="V512" s="70"/>
      <c r="W512" s="70"/>
      <c r="X512" s="70"/>
      <c r="Y512" s="70"/>
    </row>
    <row r="513" spans="1:25" s="71" customFormat="1" ht="7.5" customHeight="1" x14ac:dyDescent="0.25">
      <c r="A513" s="62" t="s">
        <v>654</v>
      </c>
      <c r="B513" s="62" t="s">
        <v>655</v>
      </c>
      <c r="C513" s="73" t="s">
        <v>30</v>
      </c>
      <c r="D513" s="73">
        <v>100</v>
      </c>
      <c r="E513" s="66" t="s">
        <v>23</v>
      </c>
      <c r="F513" s="66" t="s">
        <v>23</v>
      </c>
      <c r="G513" s="66" t="s">
        <v>23</v>
      </c>
      <c r="H513" s="73">
        <v>100</v>
      </c>
      <c r="I513" s="66" t="s">
        <v>23</v>
      </c>
      <c r="J513" s="66" t="s">
        <v>23</v>
      </c>
      <c r="K513" s="73"/>
      <c r="L513" s="62" t="s">
        <v>609</v>
      </c>
      <c r="M513" s="147">
        <v>15</v>
      </c>
      <c r="N513" s="147"/>
      <c r="O513" s="85"/>
      <c r="P513" s="86"/>
      <c r="Q513" s="87"/>
      <c r="R513" s="70"/>
      <c r="S513" s="70"/>
      <c r="T513" s="70"/>
      <c r="U513" s="70"/>
      <c r="V513" s="70"/>
      <c r="W513" s="70"/>
      <c r="X513" s="70"/>
      <c r="Y513" s="70"/>
    </row>
    <row r="514" spans="1:25" s="71" customFormat="1" ht="7.5" customHeight="1" x14ac:dyDescent="0.25">
      <c r="A514" s="62" t="s">
        <v>656</v>
      </c>
      <c r="B514" s="62" t="s">
        <v>657</v>
      </c>
      <c r="C514" s="73" t="s">
        <v>30</v>
      </c>
      <c r="D514" s="66">
        <v>100</v>
      </c>
      <c r="E514" s="66" t="s">
        <v>23</v>
      </c>
      <c r="F514" s="66" t="s">
        <v>23</v>
      </c>
      <c r="G514" s="66" t="s">
        <v>23</v>
      </c>
      <c r="H514" s="66">
        <v>100</v>
      </c>
      <c r="I514" s="66" t="s">
        <v>23</v>
      </c>
      <c r="J514" s="66" t="s">
        <v>23</v>
      </c>
      <c r="K514" s="73"/>
      <c r="L514" s="75" t="s">
        <v>658</v>
      </c>
      <c r="M514" s="147">
        <v>1</v>
      </c>
      <c r="N514" s="147"/>
      <c r="O514" s="85"/>
      <c r="P514" s="86"/>
      <c r="Q514" s="87"/>
      <c r="R514" s="70"/>
      <c r="S514" s="70"/>
      <c r="T514" s="70"/>
      <c r="U514" s="70"/>
      <c r="V514" s="70"/>
      <c r="W514" s="70"/>
      <c r="X514" s="70"/>
      <c r="Y514" s="70"/>
    </row>
    <row r="515" spans="1:25" x14ac:dyDescent="0.25">
      <c r="A515" s="4">
        <v>7</v>
      </c>
      <c r="B515" s="153" t="s">
        <v>659</v>
      </c>
      <c r="C515" s="153"/>
      <c r="D515" s="153"/>
      <c r="E515" s="153"/>
      <c r="F515" s="153"/>
      <c r="G515" s="153"/>
      <c r="H515" s="153"/>
      <c r="I515" s="153"/>
      <c r="J515" s="153"/>
      <c r="K515" s="153"/>
      <c r="L515" s="153"/>
      <c r="M515" s="153"/>
      <c r="N515" s="153"/>
      <c r="O515" s="2"/>
      <c r="P515" s="20"/>
      <c r="Q515" s="36"/>
    </row>
    <row r="516" spans="1:25" x14ac:dyDescent="0.25">
      <c r="A516" s="4" t="s">
        <v>228</v>
      </c>
      <c r="B516" s="5" t="s">
        <v>18</v>
      </c>
      <c r="C516" s="146" t="s">
        <v>19</v>
      </c>
      <c r="D516" s="146"/>
      <c r="E516" s="146"/>
      <c r="F516" s="146"/>
      <c r="G516" s="146"/>
      <c r="H516" s="146"/>
      <c r="I516" s="146"/>
      <c r="J516" s="146"/>
      <c r="K516" s="146"/>
      <c r="L516" s="146"/>
      <c r="M516" s="146"/>
      <c r="N516" s="146"/>
      <c r="O516" s="2"/>
      <c r="P516" s="20"/>
      <c r="Q516" s="36"/>
    </row>
    <row r="517" spans="1:25" ht="30" x14ac:dyDescent="0.25">
      <c r="A517" s="57" t="s">
        <v>229</v>
      </c>
      <c r="B517" s="57" t="s">
        <v>770</v>
      </c>
      <c r="C517" s="138" t="s">
        <v>30</v>
      </c>
      <c r="D517" s="143">
        <v>70423.100000000006</v>
      </c>
      <c r="E517" s="143" t="s">
        <v>23</v>
      </c>
      <c r="F517" s="143">
        <v>15435.6</v>
      </c>
      <c r="G517" s="143">
        <v>51750.3</v>
      </c>
      <c r="H517" s="143">
        <v>3237.2</v>
      </c>
      <c r="I517" s="143" t="s">
        <v>23</v>
      </c>
      <c r="J517" s="143" t="s">
        <v>23</v>
      </c>
      <c r="K517" s="11"/>
      <c r="L517" s="146" t="s">
        <v>660</v>
      </c>
      <c r="M517" s="146"/>
      <c r="N517" s="4">
        <v>126</v>
      </c>
      <c r="O517" s="3"/>
      <c r="P517" s="20"/>
      <c r="Q517" s="36"/>
    </row>
    <row r="518" spans="1:25" x14ac:dyDescent="0.25">
      <c r="A518" s="13"/>
      <c r="B518" s="13"/>
      <c r="C518" s="138"/>
      <c r="D518" s="143"/>
      <c r="E518" s="143"/>
      <c r="F518" s="143"/>
      <c r="G518" s="143"/>
      <c r="H518" s="143"/>
      <c r="I518" s="143"/>
      <c r="J518" s="143"/>
      <c r="K518" s="11"/>
      <c r="L518" s="146" t="s">
        <v>661</v>
      </c>
      <c r="M518" s="146"/>
      <c r="N518" s="19">
        <v>1774.06</v>
      </c>
      <c r="O518" s="3"/>
      <c r="P518" s="20"/>
      <c r="Q518" s="36"/>
    </row>
    <row r="519" spans="1:25" x14ac:dyDescent="0.25">
      <c r="A519" s="13"/>
      <c r="B519" s="13"/>
      <c r="C519" s="138"/>
      <c r="D519" s="143"/>
      <c r="E519" s="143"/>
      <c r="F519" s="143"/>
      <c r="G519" s="143"/>
      <c r="H519" s="143"/>
      <c r="I519" s="143"/>
      <c r="J519" s="143"/>
      <c r="K519" s="11"/>
      <c r="L519" s="146" t="s">
        <v>662</v>
      </c>
      <c r="M519" s="146"/>
      <c r="N519" s="4">
        <v>52</v>
      </c>
      <c r="O519" s="3"/>
      <c r="P519" s="20"/>
      <c r="Q519" s="36"/>
    </row>
    <row r="520" spans="1:25" x14ac:dyDescent="0.25">
      <c r="A520" s="13"/>
      <c r="B520" s="13"/>
      <c r="C520" s="138"/>
      <c r="D520" s="143"/>
      <c r="E520" s="143"/>
      <c r="F520" s="143"/>
      <c r="G520" s="143"/>
      <c r="H520" s="143"/>
      <c r="I520" s="143"/>
      <c r="J520" s="143"/>
      <c r="K520" s="11"/>
      <c r="L520" s="146" t="s">
        <v>663</v>
      </c>
      <c r="M520" s="146"/>
      <c r="N520" s="19">
        <v>1774.06</v>
      </c>
      <c r="O520" s="3"/>
      <c r="P520" s="20"/>
      <c r="Q520" s="36"/>
    </row>
    <row r="521" spans="1:25" x14ac:dyDescent="0.25">
      <c r="A521" s="13"/>
      <c r="B521" s="13"/>
      <c r="C521" s="138"/>
      <c r="D521" s="143"/>
      <c r="E521" s="143"/>
      <c r="F521" s="143"/>
      <c r="G521" s="143"/>
      <c r="H521" s="143"/>
      <c r="I521" s="143"/>
      <c r="J521" s="143"/>
      <c r="K521" s="11"/>
      <c r="L521" s="146" t="s">
        <v>664</v>
      </c>
      <c r="M521" s="146"/>
      <c r="N521" s="4">
        <v>734</v>
      </c>
      <c r="O521" s="3"/>
      <c r="P521" s="20"/>
      <c r="Q521" s="36"/>
    </row>
    <row r="522" spans="1:25" x14ac:dyDescent="0.25">
      <c r="A522" s="13"/>
      <c r="B522" s="13"/>
      <c r="C522" s="138"/>
      <c r="D522" s="143"/>
      <c r="E522" s="143"/>
      <c r="F522" s="143"/>
      <c r="G522" s="143"/>
      <c r="H522" s="143"/>
      <c r="I522" s="143"/>
      <c r="J522" s="143"/>
      <c r="K522" s="11"/>
      <c r="L522" s="146" t="s">
        <v>665</v>
      </c>
      <c r="M522" s="146"/>
      <c r="N522" s="4">
        <v>55</v>
      </c>
      <c r="O522" s="3"/>
      <c r="P522" s="20"/>
      <c r="Q522" s="36"/>
    </row>
    <row r="523" spans="1:25" s="71" customFormat="1" ht="8.25" customHeight="1" x14ac:dyDescent="0.25">
      <c r="A523" s="62" t="s">
        <v>232</v>
      </c>
      <c r="B523" s="62" t="s">
        <v>666</v>
      </c>
      <c r="C523" s="73" t="s">
        <v>30</v>
      </c>
      <c r="D523" s="66">
        <v>1913.5</v>
      </c>
      <c r="E523" s="66" t="s">
        <v>23</v>
      </c>
      <c r="F523" s="66">
        <v>1913.5</v>
      </c>
      <c r="G523" s="66"/>
      <c r="H523" s="66" t="s">
        <v>23</v>
      </c>
      <c r="I523" s="66" t="s">
        <v>23</v>
      </c>
      <c r="J523" s="66" t="s">
        <v>23</v>
      </c>
      <c r="K523" s="73"/>
      <c r="L523" s="149" t="s">
        <v>664</v>
      </c>
      <c r="M523" s="149"/>
      <c r="N523" s="73">
        <v>734</v>
      </c>
      <c r="O523" s="85"/>
      <c r="P523" s="86"/>
      <c r="Q523" s="87"/>
      <c r="R523" s="70"/>
      <c r="S523" s="70"/>
      <c r="T523" s="70"/>
      <c r="U523" s="70"/>
      <c r="V523" s="70"/>
      <c r="W523" s="70"/>
      <c r="X523" s="70"/>
      <c r="Y523" s="70"/>
    </row>
    <row r="524" spans="1:25" s="71" customFormat="1" ht="8.25" customHeight="1" x14ac:dyDescent="0.25">
      <c r="A524" s="62" t="s">
        <v>234</v>
      </c>
      <c r="B524" s="62" t="s">
        <v>667</v>
      </c>
      <c r="C524" s="147" t="s">
        <v>30</v>
      </c>
      <c r="D524" s="148">
        <v>68272.399999999994</v>
      </c>
      <c r="E524" s="148" t="s">
        <v>23</v>
      </c>
      <c r="F524" s="152">
        <v>13522.1</v>
      </c>
      <c r="G524" s="148">
        <v>51750.3</v>
      </c>
      <c r="H524" s="147">
        <v>3000</v>
      </c>
      <c r="I524" s="148" t="s">
        <v>23</v>
      </c>
      <c r="J524" s="148" t="s">
        <v>23</v>
      </c>
      <c r="K524" s="73" t="s">
        <v>421</v>
      </c>
      <c r="L524" s="149" t="s">
        <v>660</v>
      </c>
      <c r="M524" s="149"/>
      <c r="N524" s="73">
        <v>126</v>
      </c>
      <c r="O524" s="85"/>
      <c r="P524" s="86"/>
      <c r="Q524" s="87"/>
      <c r="R524" s="70"/>
      <c r="S524" s="70"/>
      <c r="T524" s="70"/>
      <c r="U524" s="70"/>
      <c r="V524" s="70"/>
      <c r="W524" s="70"/>
      <c r="X524" s="70"/>
      <c r="Y524" s="70"/>
    </row>
    <row r="525" spans="1:25" s="71" customFormat="1" ht="8.25" customHeight="1" x14ac:dyDescent="0.25">
      <c r="A525" s="76"/>
      <c r="B525" s="76"/>
      <c r="C525" s="147"/>
      <c r="D525" s="148"/>
      <c r="E525" s="148"/>
      <c r="F525" s="152"/>
      <c r="G525" s="148"/>
      <c r="H525" s="147"/>
      <c r="I525" s="148"/>
      <c r="J525" s="148"/>
      <c r="K525" s="89"/>
      <c r="L525" s="149" t="s">
        <v>661</v>
      </c>
      <c r="M525" s="149"/>
      <c r="N525" s="90">
        <v>1774.06</v>
      </c>
      <c r="O525" s="85"/>
      <c r="P525" s="86"/>
      <c r="Q525" s="87"/>
      <c r="R525" s="70"/>
      <c r="S525" s="70"/>
      <c r="T525" s="70"/>
      <c r="U525" s="70"/>
      <c r="V525" s="70"/>
      <c r="W525" s="70"/>
      <c r="X525" s="70"/>
      <c r="Y525" s="70"/>
    </row>
    <row r="526" spans="1:25" s="71" customFormat="1" ht="8.25" customHeight="1" x14ac:dyDescent="0.25">
      <c r="A526" s="76"/>
      <c r="B526" s="76"/>
      <c r="C526" s="147"/>
      <c r="D526" s="148"/>
      <c r="E526" s="148"/>
      <c r="F526" s="152"/>
      <c r="G526" s="148"/>
      <c r="H526" s="147"/>
      <c r="I526" s="148"/>
      <c r="J526" s="148"/>
      <c r="K526" s="89"/>
      <c r="L526" s="149" t="s">
        <v>662</v>
      </c>
      <c r="M526" s="149"/>
      <c r="N526" s="73">
        <v>52</v>
      </c>
      <c r="O526" s="85"/>
      <c r="P526" s="86"/>
      <c r="Q526" s="87"/>
      <c r="R526" s="70"/>
      <c r="S526" s="70"/>
      <c r="T526" s="70"/>
      <c r="U526" s="70"/>
      <c r="V526" s="70"/>
      <c r="W526" s="70"/>
      <c r="X526" s="70"/>
      <c r="Y526" s="70"/>
    </row>
    <row r="527" spans="1:25" s="71" customFormat="1" ht="8.25" customHeight="1" x14ac:dyDescent="0.25">
      <c r="A527" s="76"/>
      <c r="B527" s="76"/>
      <c r="C527" s="147"/>
      <c r="D527" s="148"/>
      <c r="E527" s="148"/>
      <c r="F527" s="152"/>
      <c r="G527" s="148"/>
      <c r="H527" s="147"/>
      <c r="I527" s="148"/>
      <c r="J527" s="148"/>
      <c r="K527" s="89"/>
      <c r="L527" s="149" t="s">
        <v>663</v>
      </c>
      <c r="M527" s="149"/>
      <c r="N527" s="90">
        <v>1774.06</v>
      </c>
      <c r="O527" s="85"/>
      <c r="P527" s="86"/>
      <c r="Q527" s="87"/>
      <c r="R527" s="70"/>
      <c r="S527" s="70"/>
      <c r="T527" s="70"/>
      <c r="U527" s="70"/>
      <c r="V527" s="70"/>
      <c r="W527" s="70"/>
      <c r="X527" s="70"/>
      <c r="Y527" s="70"/>
    </row>
    <row r="528" spans="1:25" s="71" customFormat="1" ht="8.25" customHeight="1" x14ac:dyDescent="0.25">
      <c r="A528" s="147" t="s">
        <v>669</v>
      </c>
      <c r="B528" s="149" t="s">
        <v>670</v>
      </c>
      <c r="C528" s="147" t="s">
        <v>30</v>
      </c>
      <c r="D528" s="147">
        <v>4184.3</v>
      </c>
      <c r="E528" s="148" t="s">
        <v>23</v>
      </c>
      <c r="F528" s="147">
        <v>32.6</v>
      </c>
      <c r="G528" s="147">
        <v>4151.7</v>
      </c>
      <c r="H528" s="148" t="s">
        <v>23</v>
      </c>
      <c r="I528" s="148" t="s">
        <v>23</v>
      </c>
      <c r="J528" s="148" t="s">
        <v>23</v>
      </c>
      <c r="K528" s="147" t="s">
        <v>423</v>
      </c>
      <c r="L528" s="149" t="s">
        <v>660</v>
      </c>
      <c r="M528" s="149"/>
      <c r="N528" s="73">
        <v>11</v>
      </c>
      <c r="O528" s="85"/>
      <c r="P528" s="86"/>
      <c r="Q528" s="87"/>
      <c r="R528" s="70"/>
      <c r="S528" s="70"/>
      <c r="T528" s="70"/>
      <c r="U528" s="70"/>
      <c r="V528" s="70"/>
      <c r="W528" s="70"/>
      <c r="X528" s="70"/>
      <c r="Y528" s="70"/>
    </row>
    <row r="529" spans="1:25" s="71" customFormat="1" ht="8.25" customHeight="1" x14ac:dyDescent="0.25">
      <c r="A529" s="147"/>
      <c r="B529" s="149"/>
      <c r="C529" s="147"/>
      <c r="D529" s="147"/>
      <c r="E529" s="148"/>
      <c r="F529" s="147"/>
      <c r="G529" s="147"/>
      <c r="H529" s="148"/>
      <c r="I529" s="148"/>
      <c r="J529" s="148"/>
      <c r="K529" s="147"/>
      <c r="L529" s="149" t="s">
        <v>661</v>
      </c>
      <c r="M529" s="149"/>
      <c r="N529" s="73">
        <v>105.3</v>
      </c>
      <c r="O529" s="85"/>
      <c r="P529" s="86"/>
      <c r="Q529" s="87"/>
      <c r="R529" s="70"/>
      <c r="S529" s="70"/>
      <c r="T529" s="70"/>
      <c r="U529" s="70"/>
      <c r="V529" s="70"/>
      <c r="W529" s="70"/>
      <c r="X529" s="70"/>
      <c r="Y529" s="70"/>
    </row>
    <row r="530" spans="1:25" s="71" customFormat="1" ht="8.25" customHeight="1" x14ac:dyDescent="0.25">
      <c r="A530" s="147"/>
      <c r="B530" s="149"/>
      <c r="C530" s="147"/>
      <c r="D530" s="147"/>
      <c r="E530" s="148"/>
      <c r="F530" s="147"/>
      <c r="G530" s="147"/>
      <c r="H530" s="148"/>
      <c r="I530" s="148"/>
      <c r="J530" s="148"/>
      <c r="K530" s="147"/>
      <c r="L530" s="149" t="s">
        <v>662</v>
      </c>
      <c r="M530" s="149"/>
      <c r="N530" s="73">
        <v>3</v>
      </c>
      <c r="O530" s="85"/>
      <c r="P530" s="86"/>
      <c r="Q530" s="87"/>
      <c r="R530" s="70"/>
      <c r="S530" s="70"/>
      <c r="T530" s="70"/>
      <c r="U530" s="70"/>
      <c r="V530" s="70"/>
      <c r="W530" s="70"/>
      <c r="X530" s="70"/>
      <c r="Y530" s="70"/>
    </row>
    <row r="531" spans="1:25" s="71" customFormat="1" ht="8.25" customHeight="1" x14ac:dyDescent="0.25">
      <c r="A531" s="147"/>
      <c r="B531" s="149"/>
      <c r="C531" s="147"/>
      <c r="D531" s="147"/>
      <c r="E531" s="148"/>
      <c r="F531" s="147"/>
      <c r="G531" s="147"/>
      <c r="H531" s="148"/>
      <c r="I531" s="148"/>
      <c r="J531" s="148"/>
      <c r="K531" s="147"/>
      <c r="L531" s="149" t="s">
        <v>668</v>
      </c>
      <c r="M531" s="149"/>
      <c r="N531" s="73">
        <v>105.3</v>
      </c>
      <c r="O531" s="85"/>
      <c r="P531" s="86"/>
      <c r="Q531" s="87"/>
      <c r="R531" s="70"/>
      <c r="S531" s="70"/>
      <c r="T531" s="70"/>
      <c r="U531" s="70"/>
      <c r="V531" s="70"/>
      <c r="W531" s="70"/>
      <c r="X531" s="70"/>
      <c r="Y531" s="70"/>
    </row>
    <row r="532" spans="1:25" s="71" customFormat="1" ht="8.25" customHeight="1" x14ac:dyDescent="0.25">
      <c r="A532" s="147" t="s">
        <v>671</v>
      </c>
      <c r="B532" s="149" t="s">
        <v>672</v>
      </c>
      <c r="C532" s="147" t="s">
        <v>30</v>
      </c>
      <c r="D532" s="147">
        <v>13645.7</v>
      </c>
      <c r="E532" s="148" t="s">
        <v>23</v>
      </c>
      <c r="F532" s="147">
        <v>106.5</v>
      </c>
      <c r="G532" s="147">
        <v>13539.2</v>
      </c>
      <c r="H532" s="148" t="s">
        <v>23</v>
      </c>
      <c r="I532" s="148" t="s">
        <v>23</v>
      </c>
      <c r="J532" s="148" t="s">
        <v>23</v>
      </c>
      <c r="K532" s="147" t="s">
        <v>430</v>
      </c>
      <c r="L532" s="149" t="s">
        <v>660</v>
      </c>
      <c r="M532" s="149"/>
      <c r="N532" s="73">
        <v>22</v>
      </c>
      <c r="O532" s="85"/>
      <c r="P532" s="86"/>
      <c r="Q532" s="87"/>
      <c r="R532" s="70"/>
      <c r="S532" s="70"/>
      <c r="T532" s="70"/>
      <c r="U532" s="70"/>
      <c r="V532" s="70"/>
      <c r="W532" s="70"/>
      <c r="X532" s="70"/>
      <c r="Y532" s="70"/>
    </row>
    <row r="533" spans="1:25" s="71" customFormat="1" ht="8.25" customHeight="1" x14ac:dyDescent="0.25">
      <c r="A533" s="147"/>
      <c r="B533" s="149"/>
      <c r="C533" s="147"/>
      <c r="D533" s="147"/>
      <c r="E533" s="148"/>
      <c r="F533" s="147"/>
      <c r="G533" s="147"/>
      <c r="H533" s="148"/>
      <c r="I533" s="148"/>
      <c r="J533" s="148"/>
      <c r="K533" s="147"/>
      <c r="L533" s="149" t="s">
        <v>661</v>
      </c>
      <c r="M533" s="149"/>
      <c r="N533" s="73">
        <v>343.4</v>
      </c>
      <c r="O533" s="85"/>
      <c r="P533" s="86"/>
      <c r="Q533" s="87"/>
      <c r="R533" s="70"/>
      <c r="S533" s="70"/>
      <c r="T533" s="70"/>
      <c r="U533" s="70"/>
      <c r="V533" s="70"/>
      <c r="W533" s="70"/>
      <c r="X533" s="70"/>
      <c r="Y533" s="70"/>
    </row>
    <row r="534" spans="1:25" s="71" customFormat="1" ht="8.25" customHeight="1" x14ac:dyDescent="0.25">
      <c r="A534" s="147"/>
      <c r="B534" s="149"/>
      <c r="C534" s="147"/>
      <c r="D534" s="147"/>
      <c r="E534" s="148"/>
      <c r="F534" s="147"/>
      <c r="G534" s="147"/>
      <c r="H534" s="148"/>
      <c r="I534" s="148"/>
      <c r="J534" s="148"/>
      <c r="K534" s="147"/>
      <c r="L534" s="149" t="s">
        <v>662</v>
      </c>
      <c r="M534" s="149"/>
      <c r="N534" s="73">
        <v>10</v>
      </c>
      <c r="O534" s="85"/>
      <c r="P534" s="86"/>
      <c r="Q534" s="87"/>
      <c r="R534" s="70"/>
      <c r="S534" s="70"/>
      <c r="T534" s="70"/>
      <c r="U534" s="70"/>
      <c r="V534" s="70"/>
      <c r="W534" s="70"/>
      <c r="X534" s="70"/>
      <c r="Y534" s="70"/>
    </row>
    <row r="535" spans="1:25" s="71" customFormat="1" ht="8.25" customHeight="1" x14ac:dyDescent="0.25">
      <c r="A535" s="147"/>
      <c r="B535" s="149"/>
      <c r="C535" s="147"/>
      <c r="D535" s="147"/>
      <c r="E535" s="148"/>
      <c r="F535" s="147"/>
      <c r="G535" s="147"/>
      <c r="H535" s="148"/>
      <c r="I535" s="148"/>
      <c r="J535" s="148"/>
      <c r="K535" s="147"/>
      <c r="L535" s="149" t="s">
        <v>668</v>
      </c>
      <c r="M535" s="149"/>
      <c r="N535" s="73">
        <v>343.4</v>
      </c>
      <c r="O535" s="85"/>
      <c r="P535" s="86"/>
      <c r="Q535" s="87"/>
      <c r="R535" s="70"/>
      <c r="S535" s="70"/>
      <c r="T535" s="70"/>
      <c r="U535" s="70"/>
      <c r="V535" s="70"/>
      <c r="W535" s="70"/>
      <c r="X535" s="70"/>
      <c r="Y535" s="70"/>
    </row>
    <row r="536" spans="1:25" s="71" customFormat="1" ht="8.25" customHeight="1" x14ac:dyDescent="0.25">
      <c r="A536" s="147" t="s">
        <v>673</v>
      </c>
      <c r="B536" s="149" t="s">
        <v>674</v>
      </c>
      <c r="C536" s="147" t="s">
        <v>30</v>
      </c>
      <c r="D536" s="147">
        <v>13256.3</v>
      </c>
      <c r="E536" s="148" t="s">
        <v>23</v>
      </c>
      <c r="F536" s="147">
        <v>103.5</v>
      </c>
      <c r="G536" s="147">
        <v>13152.8</v>
      </c>
      <c r="H536" s="148" t="s">
        <v>23</v>
      </c>
      <c r="I536" s="148" t="s">
        <v>23</v>
      </c>
      <c r="J536" s="148" t="s">
        <v>23</v>
      </c>
      <c r="K536" s="147" t="s">
        <v>430</v>
      </c>
      <c r="L536" s="149" t="s">
        <v>660</v>
      </c>
      <c r="M536" s="149"/>
      <c r="N536" s="73">
        <v>21</v>
      </c>
      <c r="O536" s="85"/>
      <c r="P536" s="86"/>
      <c r="Q536" s="87"/>
      <c r="R536" s="70"/>
      <c r="S536" s="70"/>
      <c r="T536" s="70"/>
      <c r="U536" s="70"/>
      <c r="V536" s="70"/>
      <c r="W536" s="70"/>
      <c r="X536" s="70"/>
      <c r="Y536" s="70"/>
    </row>
    <row r="537" spans="1:25" s="71" customFormat="1" ht="8.25" customHeight="1" x14ac:dyDescent="0.25">
      <c r="A537" s="147"/>
      <c r="B537" s="149"/>
      <c r="C537" s="147"/>
      <c r="D537" s="147"/>
      <c r="E537" s="148"/>
      <c r="F537" s="147"/>
      <c r="G537" s="147"/>
      <c r="H537" s="148"/>
      <c r="I537" s="148"/>
      <c r="J537" s="148"/>
      <c r="K537" s="147"/>
      <c r="L537" s="149" t="s">
        <v>661</v>
      </c>
      <c r="M537" s="149"/>
      <c r="N537" s="73">
        <v>333.6</v>
      </c>
      <c r="O537" s="85"/>
      <c r="P537" s="86"/>
      <c r="Q537" s="87"/>
      <c r="R537" s="70"/>
      <c r="S537" s="70"/>
      <c r="T537" s="70"/>
      <c r="U537" s="70"/>
      <c r="V537" s="70"/>
      <c r="W537" s="70"/>
      <c r="X537" s="70"/>
      <c r="Y537" s="70"/>
    </row>
    <row r="538" spans="1:25" s="71" customFormat="1" ht="8.25" customHeight="1" x14ac:dyDescent="0.25">
      <c r="A538" s="147"/>
      <c r="B538" s="149"/>
      <c r="C538" s="147"/>
      <c r="D538" s="147"/>
      <c r="E538" s="148"/>
      <c r="F538" s="147"/>
      <c r="G538" s="147"/>
      <c r="H538" s="148"/>
      <c r="I538" s="148"/>
      <c r="J538" s="148"/>
      <c r="K538" s="147"/>
      <c r="L538" s="149" t="s">
        <v>662</v>
      </c>
      <c r="M538" s="149"/>
      <c r="N538" s="73">
        <v>8</v>
      </c>
      <c r="O538" s="85"/>
      <c r="P538" s="86"/>
      <c r="Q538" s="87"/>
      <c r="R538" s="70"/>
      <c r="S538" s="70"/>
      <c r="T538" s="70"/>
      <c r="U538" s="70"/>
      <c r="V538" s="70"/>
      <c r="W538" s="70"/>
      <c r="X538" s="70"/>
      <c r="Y538" s="70"/>
    </row>
    <row r="539" spans="1:25" s="71" customFormat="1" ht="8.25" customHeight="1" x14ac:dyDescent="0.25">
      <c r="A539" s="147"/>
      <c r="B539" s="149"/>
      <c r="C539" s="147"/>
      <c r="D539" s="147"/>
      <c r="E539" s="148"/>
      <c r="F539" s="147"/>
      <c r="G539" s="147"/>
      <c r="H539" s="148"/>
      <c r="I539" s="148"/>
      <c r="J539" s="148"/>
      <c r="K539" s="147"/>
      <c r="L539" s="149" t="s">
        <v>668</v>
      </c>
      <c r="M539" s="149"/>
      <c r="N539" s="73">
        <v>333.6</v>
      </c>
      <c r="O539" s="85"/>
      <c r="P539" s="86"/>
      <c r="Q539" s="87"/>
      <c r="R539" s="70"/>
      <c r="S539" s="70"/>
      <c r="T539" s="70"/>
      <c r="U539" s="70"/>
      <c r="V539" s="70"/>
      <c r="W539" s="70"/>
      <c r="X539" s="70"/>
      <c r="Y539" s="70"/>
    </row>
    <row r="540" spans="1:25" s="71" customFormat="1" ht="8.25" customHeight="1" x14ac:dyDescent="0.25">
      <c r="A540" s="147" t="s">
        <v>675</v>
      </c>
      <c r="B540" s="149" t="s">
        <v>676</v>
      </c>
      <c r="C540" s="147" t="s">
        <v>30</v>
      </c>
      <c r="D540" s="147">
        <v>13345.7</v>
      </c>
      <c r="E540" s="148" t="s">
        <v>23</v>
      </c>
      <c r="F540" s="147">
        <v>104.2</v>
      </c>
      <c r="G540" s="147">
        <v>13241.5</v>
      </c>
      <c r="H540" s="148" t="s">
        <v>23</v>
      </c>
      <c r="I540" s="148" t="s">
        <v>23</v>
      </c>
      <c r="J540" s="148" t="s">
        <v>23</v>
      </c>
      <c r="K540" s="147" t="s">
        <v>430</v>
      </c>
      <c r="L540" s="149" t="s">
        <v>660</v>
      </c>
      <c r="M540" s="149"/>
      <c r="N540" s="73">
        <v>22</v>
      </c>
      <c r="O540" s="85"/>
      <c r="P540" s="86"/>
      <c r="Q540" s="87"/>
      <c r="R540" s="70"/>
      <c r="S540" s="70"/>
      <c r="T540" s="70"/>
      <c r="U540" s="70"/>
      <c r="V540" s="70"/>
      <c r="W540" s="70"/>
      <c r="X540" s="70"/>
      <c r="Y540" s="70"/>
    </row>
    <row r="541" spans="1:25" s="71" customFormat="1" ht="8.25" customHeight="1" x14ac:dyDescent="0.25">
      <c r="A541" s="147"/>
      <c r="B541" s="149"/>
      <c r="C541" s="147"/>
      <c r="D541" s="147"/>
      <c r="E541" s="148"/>
      <c r="F541" s="147"/>
      <c r="G541" s="147"/>
      <c r="H541" s="148"/>
      <c r="I541" s="148"/>
      <c r="J541" s="148"/>
      <c r="K541" s="147"/>
      <c r="L541" s="149" t="s">
        <v>661</v>
      </c>
      <c r="M541" s="149"/>
      <c r="N541" s="73">
        <v>335.85</v>
      </c>
      <c r="O541" s="85"/>
      <c r="P541" s="86"/>
      <c r="Q541" s="87"/>
      <c r="R541" s="70"/>
      <c r="S541" s="70"/>
      <c r="T541" s="70"/>
      <c r="U541" s="70"/>
      <c r="V541" s="70"/>
      <c r="W541" s="70"/>
      <c r="X541" s="70"/>
      <c r="Y541" s="70"/>
    </row>
    <row r="542" spans="1:25" s="71" customFormat="1" ht="8.25" customHeight="1" x14ac:dyDescent="0.25">
      <c r="A542" s="147"/>
      <c r="B542" s="149"/>
      <c r="C542" s="147"/>
      <c r="D542" s="147"/>
      <c r="E542" s="148"/>
      <c r="F542" s="147"/>
      <c r="G542" s="147"/>
      <c r="H542" s="148"/>
      <c r="I542" s="148"/>
      <c r="J542" s="148"/>
      <c r="K542" s="147"/>
      <c r="L542" s="149" t="s">
        <v>662</v>
      </c>
      <c r="M542" s="149"/>
      <c r="N542" s="73">
        <v>8</v>
      </c>
      <c r="O542" s="85"/>
      <c r="P542" s="86"/>
      <c r="Q542" s="87"/>
      <c r="R542" s="70"/>
      <c r="S542" s="70"/>
      <c r="T542" s="70"/>
      <c r="U542" s="70"/>
      <c r="V542" s="70"/>
      <c r="W542" s="70"/>
      <c r="X542" s="70"/>
      <c r="Y542" s="70"/>
    </row>
    <row r="543" spans="1:25" s="71" customFormat="1" ht="8.25" customHeight="1" x14ac:dyDescent="0.25">
      <c r="A543" s="147"/>
      <c r="B543" s="149"/>
      <c r="C543" s="147"/>
      <c r="D543" s="147"/>
      <c r="E543" s="148"/>
      <c r="F543" s="147"/>
      <c r="G543" s="147"/>
      <c r="H543" s="148"/>
      <c r="I543" s="148"/>
      <c r="J543" s="148"/>
      <c r="K543" s="147"/>
      <c r="L543" s="149" t="s">
        <v>668</v>
      </c>
      <c r="M543" s="149"/>
      <c r="N543" s="73">
        <v>335.85</v>
      </c>
      <c r="O543" s="85"/>
      <c r="P543" s="86"/>
      <c r="Q543" s="87"/>
      <c r="R543" s="70"/>
      <c r="S543" s="70"/>
      <c r="T543" s="70"/>
      <c r="U543" s="70"/>
      <c r="V543" s="70"/>
      <c r="W543" s="70"/>
      <c r="X543" s="70"/>
      <c r="Y543" s="70"/>
    </row>
    <row r="544" spans="1:25" s="71" customFormat="1" ht="8.25" customHeight="1" x14ac:dyDescent="0.25">
      <c r="A544" s="147" t="s">
        <v>677</v>
      </c>
      <c r="B544" s="149" t="s">
        <v>678</v>
      </c>
      <c r="C544" s="147" t="s">
        <v>30</v>
      </c>
      <c r="D544" s="147">
        <v>13129.6</v>
      </c>
      <c r="E544" s="148" t="s">
        <v>23</v>
      </c>
      <c r="F544" s="147">
        <v>13129.6</v>
      </c>
      <c r="G544" s="148" t="s">
        <v>23</v>
      </c>
      <c r="H544" s="148" t="s">
        <v>23</v>
      </c>
      <c r="I544" s="148" t="s">
        <v>23</v>
      </c>
      <c r="J544" s="148" t="s">
        <v>23</v>
      </c>
      <c r="K544" s="147" t="s">
        <v>430</v>
      </c>
      <c r="L544" s="149" t="s">
        <v>660</v>
      </c>
      <c r="M544" s="149"/>
      <c r="N544" s="73">
        <v>13</v>
      </c>
      <c r="O544" s="85"/>
      <c r="P544" s="86"/>
      <c r="Q544" s="87"/>
      <c r="R544" s="70"/>
      <c r="S544" s="70"/>
      <c r="T544" s="70"/>
      <c r="U544" s="70"/>
      <c r="V544" s="70"/>
      <c r="W544" s="70"/>
      <c r="X544" s="70"/>
      <c r="Y544" s="70"/>
    </row>
    <row r="545" spans="1:25" s="71" customFormat="1" ht="8.25" customHeight="1" x14ac:dyDescent="0.25">
      <c r="A545" s="147"/>
      <c r="B545" s="149"/>
      <c r="C545" s="147"/>
      <c r="D545" s="147"/>
      <c r="E545" s="148"/>
      <c r="F545" s="147"/>
      <c r="G545" s="148"/>
      <c r="H545" s="148"/>
      <c r="I545" s="148"/>
      <c r="J545" s="148"/>
      <c r="K545" s="147"/>
      <c r="L545" s="149" t="s">
        <v>661</v>
      </c>
      <c r="M545" s="149"/>
      <c r="N545" s="73">
        <v>330.41</v>
      </c>
      <c r="O545" s="85"/>
      <c r="P545" s="86"/>
      <c r="Q545" s="87"/>
      <c r="R545" s="70"/>
      <c r="S545" s="70"/>
      <c r="T545" s="70"/>
      <c r="U545" s="70"/>
      <c r="V545" s="70"/>
      <c r="W545" s="70"/>
      <c r="X545" s="70"/>
      <c r="Y545" s="70"/>
    </row>
    <row r="546" spans="1:25" s="71" customFormat="1" ht="8.25" customHeight="1" x14ac:dyDescent="0.25">
      <c r="A546" s="147"/>
      <c r="B546" s="149"/>
      <c r="C546" s="147"/>
      <c r="D546" s="147"/>
      <c r="E546" s="148"/>
      <c r="F546" s="147"/>
      <c r="G546" s="148"/>
      <c r="H546" s="148"/>
      <c r="I546" s="148"/>
      <c r="J546" s="148"/>
      <c r="K546" s="147"/>
      <c r="L546" s="149" t="s">
        <v>662</v>
      </c>
      <c r="M546" s="149"/>
      <c r="N546" s="73">
        <v>8</v>
      </c>
      <c r="O546" s="85"/>
      <c r="P546" s="86"/>
      <c r="Q546" s="87"/>
      <c r="R546" s="70"/>
      <c r="S546" s="70"/>
      <c r="T546" s="70"/>
      <c r="U546" s="70"/>
      <c r="V546" s="70"/>
      <c r="W546" s="70"/>
      <c r="X546" s="70"/>
      <c r="Y546" s="70"/>
    </row>
    <row r="547" spans="1:25" s="71" customFormat="1" ht="8.25" customHeight="1" x14ac:dyDescent="0.25">
      <c r="A547" s="147"/>
      <c r="B547" s="149"/>
      <c r="C547" s="147"/>
      <c r="D547" s="147"/>
      <c r="E547" s="148"/>
      <c r="F547" s="147"/>
      <c r="G547" s="148"/>
      <c r="H547" s="148"/>
      <c r="I547" s="148"/>
      <c r="J547" s="148"/>
      <c r="K547" s="147"/>
      <c r="L547" s="149" t="s">
        <v>668</v>
      </c>
      <c r="M547" s="149"/>
      <c r="N547" s="73">
        <v>330.41</v>
      </c>
      <c r="O547" s="85"/>
      <c r="P547" s="86"/>
      <c r="Q547" s="87"/>
      <c r="R547" s="70"/>
      <c r="S547" s="70"/>
      <c r="T547" s="70"/>
      <c r="U547" s="70"/>
      <c r="V547" s="70"/>
      <c r="W547" s="70"/>
      <c r="X547" s="70"/>
      <c r="Y547" s="70"/>
    </row>
    <row r="548" spans="1:25" s="71" customFormat="1" ht="8.25" customHeight="1" x14ac:dyDescent="0.25">
      <c r="A548" s="147" t="s">
        <v>679</v>
      </c>
      <c r="B548" s="149" t="s">
        <v>680</v>
      </c>
      <c r="C548" s="147" t="s">
        <v>30</v>
      </c>
      <c r="D548" s="147">
        <v>5857.2</v>
      </c>
      <c r="E548" s="148" t="s">
        <v>23</v>
      </c>
      <c r="F548" s="147">
        <v>45.7</v>
      </c>
      <c r="G548" s="147">
        <v>5811.5</v>
      </c>
      <c r="H548" s="148" t="s">
        <v>23</v>
      </c>
      <c r="I548" s="148" t="s">
        <v>23</v>
      </c>
      <c r="J548" s="148" t="s">
        <v>23</v>
      </c>
      <c r="K548" s="147" t="s">
        <v>421</v>
      </c>
      <c r="L548" s="149" t="s">
        <v>660</v>
      </c>
      <c r="M548" s="149"/>
      <c r="N548" s="73">
        <v>11</v>
      </c>
      <c r="O548" s="85"/>
      <c r="P548" s="86"/>
      <c r="Q548" s="87"/>
      <c r="R548" s="70"/>
      <c r="S548" s="70"/>
      <c r="T548" s="70"/>
      <c r="U548" s="70"/>
      <c r="V548" s="70"/>
      <c r="W548" s="70"/>
      <c r="X548" s="70"/>
      <c r="Y548" s="70"/>
    </row>
    <row r="549" spans="1:25" s="71" customFormat="1" ht="8.25" customHeight="1" x14ac:dyDescent="0.25">
      <c r="A549" s="147"/>
      <c r="B549" s="149"/>
      <c r="C549" s="147"/>
      <c r="D549" s="147"/>
      <c r="E549" s="148"/>
      <c r="F549" s="147"/>
      <c r="G549" s="147"/>
      <c r="H549" s="148"/>
      <c r="I549" s="148"/>
      <c r="J549" s="148"/>
      <c r="K549" s="147"/>
      <c r="L549" s="149" t="s">
        <v>661</v>
      </c>
      <c r="M549" s="149"/>
      <c r="N549" s="73">
        <v>147.4</v>
      </c>
      <c r="O549" s="85"/>
      <c r="P549" s="86"/>
      <c r="Q549" s="87"/>
      <c r="R549" s="70"/>
      <c r="S549" s="70"/>
      <c r="T549" s="70"/>
      <c r="U549" s="70"/>
      <c r="V549" s="70"/>
      <c r="W549" s="70"/>
      <c r="X549" s="70"/>
      <c r="Y549" s="70"/>
    </row>
    <row r="550" spans="1:25" s="71" customFormat="1" ht="8.25" customHeight="1" x14ac:dyDescent="0.25">
      <c r="A550" s="147"/>
      <c r="B550" s="149"/>
      <c r="C550" s="147"/>
      <c r="D550" s="147"/>
      <c r="E550" s="148"/>
      <c r="F550" s="147"/>
      <c r="G550" s="147"/>
      <c r="H550" s="148"/>
      <c r="I550" s="148"/>
      <c r="J550" s="148"/>
      <c r="K550" s="147"/>
      <c r="L550" s="149" t="s">
        <v>662</v>
      </c>
      <c r="M550" s="149"/>
      <c r="N550" s="73">
        <v>5</v>
      </c>
      <c r="O550" s="85"/>
      <c r="P550" s="86"/>
      <c r="Q550" s="87"/>
      <c r="R550" s="70"/>
      <c r="S550" s="70"/>
      <c r="T550" s="70"/>
      <c r="U550" s="70"/>
      <c r="V550" s="70"/>
      <c r="W550" s="70"/>
      <c r="X550" s="70"/>
      <c r="Y550" s="70"/>
    </row>
    <row r="551" spans="1:25" s="71" customFormat="1" ht="8.25" customHeight="1" x14ac:dyDescent="0.25">
      <c r="A551" s="147"/>
      <c r="B551" s="149"/>
      <c r="C551" s="147"/>
      <c r="D551" s="147"/>
      <c r="E551" s="148"/>
      <c r="F551" s="147"/>
      <c r="G551" s="147"/>
      <c r="H551" s="148"/>
      <c r="I551" s="148"/>
      <c r="J551" s="148"/>
      <c r="K551" s="147"/>
      <c r="L551" s="149" t="s">
        <v>668</v>
      </c>
      <c r="M551" s="149"/>
      <c r="N551" s="73">
        <v>147.4</v>
      </c>
      <c r="O551" s="85"/>
      <c r="P551" s="86"/>
      <c r="Q551" s="87"/>
      <c r="R551" s="70"/>
      <c r="S551" s="70"/>
      <c r="T551" s="70"/>
      <c r="U551" s="70"/>
      <c r="V551" s="70"/>
      <c r="W551" s="70"/>
      <c r="X551" s="70"/>
      <c r="Y551" s="70"/>
    </row>
    <row r="552" spans="1:25" s="71" customFormat="1" ht="8.25" customHeight="1" x14ac:dyDescent="0.25">
      <c r="A552" s="147" t="s">
        <v>681</v>
      </c>
      <c r="B552" s="149" t="s">
        <v>682</v>
      </c>
      <c r="C552" s="147" t="s">
        <v>30</v>
      </c>
      <c r="D552" s="147">
        <v>2209.8000000000002</v>
      </c>
      <c r="E552" s="148" t="s">
        <v>23</v>
      </c>
      <c r="F552" s="148" t="s">
        <v>23</v>
      </c>
      <c r="G552" s="147">
        <v>433</v>
      </c>
      <c r="H552" s="147">
        <v>1776.8</v>
      </c>
      <c r="I552" s="148" t="s">
        <v>23</v>
      </c>
      <c r="J552" s="148" t="s">
        <v>23</v>
      </c>
      <c r="K552" s="147" t="s">
        <v>444</v>
      </c>
      <c r="L552" s="149" t="s">
        <v>660</v>
      </c>
      <c r="M552" s="149"/>
      <c r="N552" s="73">
        <v>11</v>
      </c>
      <c r="O552" s="85"/>
      <c r="P552" s="86"/>
      <c r="Q552" s="87"/>
      <c r="R552" s="70"/>
      <c r="S552" s="70"/>
      <c r="T552" s="70"/>
      <c r="U552" s="70"/>
      <c r="V552" s="70"/>
      <c r="W552" s="70"/>
      <c r="X552" s="70"/>
      <c r="Y552" s="70"/>
    </row>
    <row r="553" spans="1:25" s="71" customFormat="1" ht="8.25" customHeight="1" x14ac:dyDescent="0.25">
      <c r="A553" s="147"/>
      <c r="B553" s="149"/>
      <c r="C553" s="147"/>
      <c r="D553" s="147"/>
      <c r="E553" s="148"/>
      <c r="F553" s="148"/>
      <c r="G553" s="147"/>
      <c r="H553" s="147"/>
      <c r="I553" s="148"/>
      <c r="J553" s="148"/>
      <c r="K553" s="147"/>
      <c r="L553" s="149" t="s">
        <v>661</v>
      </c>
      <c r="M553" s="149"/>
      <c r="N553" s="73">
        <v>41.6</v>
      </c>
      <c r="O553" s="85"/>
      <c r="P553" s="86"/>
      <c r="Q553" s="87"/>
      <c r="R553" s="70"/>
      <c r="S553" s="70"/>
      <c r="T553" s="70"/>
      <c r="U553" s="70"/>
      <c r="V553" s="70"/>
      <c r="W553" s="70"/>
      <c r="X553" s="70"/>
      <c r="Y553" s="70"/>
    </row>
    <row r="554" spans="1:25" s="71" customFormat="1" ht="8.25" customHeight="1" x14ac:dyDescent="0.25">
      <c r="A554" s="147"/>
      <c r="B554" s="149"/>
      <c r="C554" s="147"/>
      <c r="D554" s="147"/>
      <c r="E554" s="148"/>
      <c r="F554" s="148"/>
      <c r="G554" s="147"/>
      <c r="H554" s="147"/>
      <c r="I554" s="148"/>
      <c r="J554" s="148"/>
      <c r="K554" s="147"/>
      <c r="L554" s="149" t="s">
        <v>662</v>
      </c>
      <c r="M554" s="149"/>
      <c r="N554" s="73">
        <v>3</v>
      </c>
      <c r="O554" s="85"/>
      <c r="P554" s="86"/>
      <c r="Q554" s="87"/>
      <c r="R554" s="70"/>
      <c r="S554" s="70"/>
      <c r="T554" s="70"/>
      <c r="U554" s="70"/>
      <c r="V554" s="70"/>
      <c r="W554" s="70"/>
      <c r="X554" s="70"/>
      <c r="Y554" s="70"/>
    </row>
    <row r="555" spans="1:25" s="71" customFormat="1" ht="8.25" customHeight="1" x14ac:dyDescent="0.25">
      <c r="A555" s="147"/>
      <c r="B555" s="149"/>
      <c r="C555" s="147"/>
      <c r="D555" s="147"/>
      <c r="E555" s="148"/>
      <c r="F555" s="148"/>
      <c r="G555" s="147"/>
      <c r="H555" s="147"/>
      <c r="I555" s="148"/>
      <c r="J555" s="148"/>
      <c r="K555" s="147"/>
      <c r="L555" s="149" t="s">
        <v>668</v>
      </c>
      <c r="M555" s="149"/>
      <c r="N555" s="73">
        <v>41.6</v>
      </c>
      <c r="O555" s="85"/>
      <c r="P555" s="86"/>
      <c r="Q555" s="87"/>
      <c r="R555" s="70"/>
      <c r="S555" s="70"/>
      <c r="T555" s="70"/>
      <c r="U555" s="70"/>
      <c r="V555" s="70"/>
      <c r="W555" s="70"/>
      <c r="X555" s="70"/>
      <c r="Y555" s="70"/>
    </row>
    <row r="556" spans="1:25" s="71" customFormat="1" ht="8.25" customHeight="1" x14ac:dyDescent="0.25">
      <c r="A556" s="147" t="s">
        <v>683</v>
      </c>
      <c r="B556" s="149" t="s">
        <v>684</v>
      </c>
      <c r="C556" s="147" t="s">
        <v>30</v>
      </c>
      <c r="D556" s="147">
        <v>2643.8</v>
      </c>
      <c r="E556" s="148" t="s">
        <v>23</v>
      </c>
      <c r="F556" s="148" t="s">
        <v>23</v>
      </c>
      <c r="G556" s="147">
        <v>1420.6</v>
      </c>
      <c r="H556" s="147">
        <v>1223.2</v>
      </c>
      <c r="I556" s="148" t="s">
        <v>23</v>
      </c>
      <c r="J556" s="148" t="s">
        <v>23</v>
      </c>
      <c r="K556" s="147" t="s">
        <v>444</v>
      </c>
      <c r="L556" s="149" t="s">
        <v>660</v>
      </c>
      <c r="M556" s="149"/>
      <c r="N556" s="73">
        <v>15</v>
      </c>
      <c r="O556" s="85"/>
      <c r="P556" s="86"/>
      <c r="Q556" s="87"/>
      <c r="R556" s="70"/>
      <c r="S556" s="70"/>
      <c r="T556" s="70"/>
      <c r="U556" s="70"/>
      <c r="V556" s="70"/>
      <c r="W556" s="70"/>
      <c r="X556" s="70"/>
      <c r="Y556" s="70"/>
    </row>
    <row r="557" spans="1:25" s="71" customFormat="1" ht="8.25" customHeight="1" x14ac:dyDescent="0.25">
      <c r="A557" s="147"/>
      <c r="B557" s="149"/>
      <c r="C557" s="147"/>
      <c r="D557" s="147"/>
      <c r="E557" s="148"/>
      <c r="F557" s="148"/>
      <c r="G557" s="147"/>
      <c r="H557" s="147"/>
      <c r="I557" s="148"/>
      <c r="J557" s="148"/>
      <c r="K557" s="147"/>
      <c r="L557" s="149" t="s">
        <v>661</v>
      </c>
      <c r="M557" s="149"/>
      <c r="N557" s="73">
        <v>136.5</v>
      </c>
      <c r="O557" s="85"/>
      <c r="P557" s="86"/>
      <c r="Q557" s="87"/>
      <c r="R557" s="70"/>
      <c r="S557" s="70"/>
      <c r="T557" s="70"/>
      <c r="U557" s="70"/>
      <c r="V557" s="70"/>
      <c r="W557" s="70"/>
      <c r="X557" s="70"/>
      <c r="Y557" s="70"/>
    </row>
    <row r="558" spans="1:25" s="71" customFormat="1" ht="8.25" customHeight="1" x14ac:dyDescent="0.25">
      <c r="A558" s="147"/>
      <c r="B558" s="149"/>
      <c r="C558" s="147"/>
      <c r="D558" s="147"/>
      <c r="E558" s="148"/>
      <c r="F558" s="148"/>
      <c r="G558" s="147"/>
      <c r="H558" s="147"/>
      <c r="I558" s="148"/>
      <c r="J558" s="148"/>
      <c r="K558" s="147"/>
      <c r="L558" s="149" t="s">
        <v>662</v>
      </c>
      <c r="M558" s="149"/>
      <c r="N558" s="73">
        <v>7</v>
      </c>
      <c r="O558" s="85"/>
      <c r="P558" s="86"/>
      <c r="Q558" s="87"/>
      <c r="R558" s="70"/>
      <c r="S558" s="70"/>
      <c r="T558" s="70"/>
      <c r="U558" s="70"/>
      <c r="V558" s="70"/>
      <c r="W558" s="70"/>
      <c r="X558" s="70"/>
      <c r="Y558" s="70"/>
    </row>
    <row r="559" spans="1:25" s="71" customFormat="1" ht="8.25" customHeight="1" x14ac:dyDescent="0.25">
      <c r="A559" s="147"/>
      <c r="B559" s="149"/>
      <c r="C559" s="147"/>
      <c r="D559" s="147"/>
      <c r="E559" s="148"/>
      <c r="F559" s="148"/>
      <c r="G559" s="147"/>
      <c r="H559" s="147"/>
      <c r="I559" s="148"/>
      <c r="J559" s="148"/>
      <c r="K559" s="147"/>
      <c r="L559" s="149" t="s">
        <v>668</v>
      </c>
      <c r="M559" s="149"/>
      <c r="N559" s="73">
        <v>136.5</v>
      </c>
      <c r="O559" s="85"/>
      <c r="P559" s="86"/>
      <c r="Q559" s="87"/>
      <c r="R559" s="70"/>
      <c r="S559" s="70"/>
      <c r="T559" s="70"/>
      <c r="U559" s="70"/>
      <c r="V559" s="70"/>
      <c r="W559" s="70"/>
      <c r="X559" s="70"/>
      <c r="Y559" s="70"/>
    </row>
    <row r="560" spans="1:25" s="71" customFormat="1" ht="8.25" customHeight="1" x14ac:dyDescent="0.25">
      <c r="A560" s="62" t="s">
        <v>236</v>
      </c>
      <c r="B560" s="62" t="s">
        <v>685</v>
      </c>
      <c r="C560" s="73" t="s">
        <v>30</v>
      </c>
      <c r="D560" s="66">
        <v>76.900000000000006</v>
      </c>
      <c r="E560" s="66" t="s">
        <v>23</v>
      </c>
      <c r="F560" s="66" t="s">
        <v>23</v>
      </c>
      <c r="G560" s="66" t="s">
        <v>23</v>
      </c>
      <c r="H560" s="66">
        <v>76.900000000000006</v>
      </c>
      <c r="I560" s="66" t="s">
        <v>23</v>
      </c>
      <c r="J560" s="66" t="s">
        <v>23</v>
      </c>
      <c r="K560" s="76"/>
      <c r="L560" s="64" t="s">
        <v>665</v>
      </c>
      <c r="M560" s="65"/>
      <c r="N560" s="73">
        <v>20</v>
      </c>
      <c r="O560" s="85"/>
      <c r="P560" s="86"/>
      <c r="Q560" s="87"/>
      <c r="R560" s="70"/>
      <c r="S560" s="70"/>
      <c r="T560" s="70"/>
      <c r="U560" s="70"/>
      <c r="V560" s="70"/>
      <c r="W560" s="70"/>
      <c r="X560" s="70"/>
      <c r="Y560" s="70"/>
    </row>
    <row r="561" spans="1:25" s="71" customFormat="1" ht="8.25" customHeight="1" x14ac:dyDescent="0.25">
      <c r="A561" s="62" t="s">
        <v>238</v>
      </c>
      <c r="B561" s="62" t="s">
        <v>686</v>
      </c>
      <c r="C561" s="73" t="s">
        <v>30</v>
      </c>
      <c r="D561" s="66">
        <v>95.7</v>
      </c>
      <c r="E561" s="66" t="s">
        <v>23</v>
      </c>
      <c r="F561" s="66" t="s">
        <v>23</v>
      </c>
      <c r="G561" s="66" t="s">
        <v>23</v>
      </c>
      <c r="H561" s="66">
        <v>95.7</v>
      </c>
      <c r="I561" s="66" t="s">
        <v>23</v>
      </c>
      <c r="J561" s="66" t="s">
        <v>23</v>
      </c>
      <c r="K561" s="76"/>
      <c r="L561" s="64" t="s">
        <v>665</v>
      </c>
      <c r="M561" s="65"/>
      <c r="N561" s="73">
        <v>15</v>
      </c>
      <c r="O561" s="85"/>
      <c r="P561" s="86"/>
      <c r="Q561" s="87"/>
      <c r="R561" s="70"/>
      <c r="S561" s="70"/>
      <c r="T561" s="70"/>
      <c r="U561" s="70"/>
      <c r="V561" s="70"/>
      <c r="W561" s="70"/>
      <c r="X561" s="70"/>
      <c r="Y561" s="70"/>
    </row>
    <row r="562" spans="1:25" s="71" customFormat="1" ht="8.25" customHeight="1" x14ac:dyDescent="0.25">
      <c r="A562" s="62" t="s">
        <v>239</v>
      </c>
      <c r="B562" s="62" t="s">
        <v>687</v>
      </c>
      <c r="C562" s="73" t="s">
        <v>30</v>
      </c>
      <c r="D562" s="66">
        <v>64.599999999999994</v>
      </c>
      <c r="E562" s="66" t="s">
        <v>23</v>
      </c>
      <c r="F562" s="66" t="s">
        <v>23</v>
      </c>
      <c r="G562" s="66" t="s">
        <v>23</v>
      </c>
      <c r="H562" s="66">
        <v>64.599999999999994</v>
      </c>
      <c r="I562" s="66" t="s">
        <v>23</v>
      </c>
      <c r="J562" s="66" t="s">
        <v>23</v>
      </c>
      <c r="K562" s="73"/>
      <c r="L562" s="64" t="s">
        <v>665</v>
      </c>
      <c r="M562" s="65"/>
      <c r="N562" s="73">
        <v>20</v>
      </c>
      <c r="O562" s="85"/>
      <c r="P562" s="86"/>
      <c r="Q562" s="87"/>
      <c r="R562" s="70"/>
      <c r="S562" s="70"/>
      <c r="T562" s="70"/>
      <c r="U562" s="70"/>
      <c r="V562" s="70"/>
      <c r="W562" s="70"/>
      <c r="X562" s="70"/>
      <c r="Y562" s="70"/>
    </row>
    <row r="563" spans="1:25" x14ac:dyDescent="0.25">
      <c r="A563" s="4"/>
      <c r="B563" s="12" t="s">
        <v>688</v>
      </c>
      <c r="C563" s="4" t="s">
        <v>30</v>
      </c>
      <c r="D563" s="7">
        <v>164660.6</v>
      </c>
      <c r="E563" s="7" t="s">
        <v>23</v>
      </c>
      <c r="F563" s="7">
        <v>92009.4</v>
      </c>
      <c r="G563" s="7">
        <v>51750.3</v>
      </c>
      <c r="H563" s="7">
        <v>20642.599999999999</v>
      </c>
      <c r="I563" s="7">
        <v>258.3</v>
      </c>
      <c r="J563" s="7" t="s">
        <v>23</v>
      </c>
      <c r="K563" s="4" t="s">
        <v>403</v>
      </c>
      <c r="L563" s="138" t="s">
        <v>403</v>
      </c>
      <c r="M563" s="138"/>
      <c r="N563" s="4" t="s">
        <v>403</v>
      </c>
      <c r="O563" s="3"/>
      <c r="P563" s="20"/>
      <c r="Q563" s="36"/>
    </row>
  </sheetData>
  <mergeCells count="1461">
    <mergeCell ref="M29:M31"/>
    <mergeCell ref="K29:K31"/>
    <mergeCell ref="L29:L31"/>
    <mergeCell ref="J29:J31"/>
    <mergeCell ref="I29:I31"/>
    <mergeCell ref="B29:B31"/>
    <mergeCell ref="A29:A31"/>
    <mergeCell ref="Q1:Q2"/>
    <mergeCell ref="E93:F93"/>
    <mergeCell ref="G93:H93"/>
    <mergeCell ref="I93:J93"/>
    <mergeCell ref="O93:P93"/>
    <mergeCell ref="B94:Q94"/>
    <mergeCell ref="O90:Q91"/>
    <mergeCell ref="G91:H92"/>
    <mergeCell ref="I91:J92"/>
    <mergeCell ref="K91:K92"/>
    <mergeCell ref="L91:L92"/>
    <mergeCell ref="M91:M92"/>
    <mergeCell ref="O92:P92"/>
    <mergeCell ref="A21:A22"/>
    <mergeCell ref="B21:B22"/>
    <mergeCell ref="C21:C22"/>
    <mergeCell ref="D21:D22"/>
    <mergeCell ref="E21:E22"/>
    <mergeCell ref="F21:F22"/>
    <mergeCell ref="G21:G22"/>
    <mergeCell ref="H21:H22"/>
    <mergeCell ref="I21:I22"/>
    <mergeCell ref="J21:J22"/>
    <mergeCell ref="K21:K22"/>
    <mergeCell ref="L21:L22"/>
    <mergeCell ref="M21:M22"/>
    <mergeCell ref="A90:A92"/>
    <mergeCell ref="B90:C92"/>
    <mergeCell ref="D90:D92"/>
    <mergeCell ref="E90:F92"/>
    <mergeCell ref="G90:M90"/>
    <mergeCell ref="N90:N92"/>
    <mergeCell ref="D97:E99"/>
    <mergeCell ref="F97:G99"/>
    <mergeCell ref="J97:J99"/>
    <mergeCell ref="K97:K99"/>
    <mergeCell ref="L97:L99"/>
    <mergeCell ref="M97:M99"/>
    <mergeCell ref="N98:O98"/>
    <mergeCell ref="N99:O99"/>
    <mergeCell ref="N102:O102"/>
    <mergeCell ref="D102:E102"/>
    <mergeCell ref="F102:G102"/>
    <mergeCell ref="H102:I102"/>
    <mergeCell ref="N101:O101"/>
    <mergeCell ref="D101:E101"/>
    <mergeCell ref="F101:G101"/>
    <mergeCell ref="H101:I101"/>
    <mergeCell ref="N100:O100"/>
    <mergeCell ref="D100:E100"/>
    <mergeCell ref="F100:G100"/>
    <mergeCell ref="H100:I100"/>
    <mergeCell ref="H97:I99"/>
    <mergeCell ref="N97:O97"/>
    <mergeCell ref="B95:Q95"/>
    <mergeCell ref="B96:C96"/>
    <mergeCell ref="D96:Q96"/>
    <mergeCell ref="B93:C93"/>
    <mergeCell ref="N105:O105"/>
    <mergeCell ref="D105:E105"/>
    <mergeCell ref="F105:G105"/>
    <mergeCell ref="H105:I105"/>
    <mergeCell ref="N104:O104"/>
    <mergeCell ref="D104:E104"/>
    <mergeCell ref="F104:G104"/>
    <mergeCell ref="H104:I104"/>
    <mergeCell ref="D103:E103"/>
    <mergeCell ref="F103:G103"/>
    <mergeCell ref="H103:I103"/>
    <mergeCell ref="N103:O103"/>
    <mergeCell ref="N108:O108"/>
    <mergeCell ref="D108:E108"/>
    <mergeCell ref="F108:G108"/>
    <mergeCell ref="H108:I108"/>
    <mergeCell ref="N107:O107"/>
    <mergeCell ref="D107:E107"/>
    <mergeCell ref="F107:G107"/>
    <mergeCell ref="H107:I107"/>
    <mergeCell ref="D106:E106"/>
    <mergeCell ref="F106:G106"/>
    <mergeCell ref="H106:I106"/>
    <mergeCell ref="N106:O106"/>
    <mergeCell ref="N109:O109"/>
    <mergeCell ref="D109:E109"/>
    <mergeCell ref="F109:G109"/>
    <mergeCell ref="H109:I109"/>
    <mergeCell ref="N112:O112"/>
    <mergeCell ref="D112:E112"/>
    <mergeCell ref="F112:G112"/>
    <mergeCell ref="H112:I112"/>
    <mergeCell ref="N111:O111"/>
    <mergeCell ref="D111:E111"/>
    <mergeCell ref="F111:G111"/>
    <mergeCell ref="H111:I111"/>
    <mergeCell ref="D110:E110"/>
    <mergeCell ref="F110:G110"/>
    <mergeCell ref="H110:I110"/>
    <mergeCell ref="N110:O110"/>
    <mergeCell ref="B115:Q115"/>
    <mergeCell ref="B116:C116"/>
    <mergeCell ref="D116:Q116"/>
    <mergeCell ref="N114:O114"/>
    <mergeCell ref="D114:E114"/>
    <mergeCell ref="F114:G114"/>
    <mergeCell ref="H114:I114"/>
    <mergeCell ref="D113:E113"/>
    <mergeCell ref="F113:G113"/>
    <mergeCell ref="H113:I113"/>
    <mergeCell ref="N113:O113"/>
    <mergeCell ref="M117:M136"/>
    <mergeCell ref="N117:O136"/>
    <mergeCell ref="D117:E136"/>
    <mergeCell ref="F117:G136"/>
    <mergeCell ref="H117:I136"/>
    <mergeCell ref="J117:J136"/>
    <mergeCell ref="K117:K136"/>
    <mergeCell ref="L117:L136"/>
    <mergeCell ref="N137:O139"/>
    <mergeCell ref="D137:E139"/>
    <mergeCell ref="F137:G139"/>
    <mergeCell ref="H137:I139"/>
    <mergeCell ref="J137:J139"/>
    <mergeCell ref="K137:K139"/>
    <mergeCell ref="L137:L139"/>
    <mergeCell ref="M137:M139"/>
    <mergeCell ref="N140:O141"/>
    <mergeCell ref="D140:E141"/>
    <mergeCell ref="F140:G141"/>
    <mergeCell ref="H140:I141"/>
    <mergeCell ref="J140:J141"/>
    <mergeCell ref="K140:K141"/>
    <mergeCell ref="L140:L141"/>
    <mergeCell ref="M140:M141"/>
    <mergeCell ref="L143:L146"/>
    <mergeCell ref="M143:M146"/>
    <mergeCell ref="N143:O146"/>
    <mergeCell ref="D143:E146"/>
    <mergeCell ref="F143:G146"/>
    <mergeCell ref="H143:I146"/>
    <mergeCell ref="J143:J146"/>
    <mergeCell ref="K143:K146"/>
    <mergeCell ref="N142:O142"/>
    <mergeCell ref="H142:I142"/>
    <mergeCell ref="F142:G142"/>
    <mergeCell ref="D142:E142"/>
    <mergeCell ref="N147:O151"/>
    <mergeCell ref="D147:E151"/>
    <mergeCell ref="F147:G151"/>
    <mergeCell ref="H147:I151"/>
    <mergeCell ref="J147:J151"/>
    <mergeCell ref="K147:K151"/>
    <mergeCell ref="L147:L151"/>
    <mergeCell ref="M147:M151"/>
    <mergeCell ref="N154:O154"/>
    <mergeCell ref="H154:I154"/>
    <mergeCell ref="N153:O153"/>
    <mergeCell ref="H153:I153"/>
    <mergeCell ref="N152:O152"/>
    <mergeCell ref="H152:I152"/>
    <mergeCell ref="B157:Q157"/>
    <mergeCell ref="B158:C158"/>
    <mergeCell ref="D158:Q158"/>
    <mergeCell ref="N156:O156"/>
    <mergeCell ref="D156:E156"/>
    <mergeCell ref="F156:G156"/>
    <mergeCell ref="H156:I156"/>
    <mergeCell ref="H155:I155"/>
    <mergeCell ref="N155:O155"/>
    <mergeCell ref="F155:G155"/>
    <mergeCell ref="F153:G153"/>
    <mergeCell ref="F152:G152"/>
    <mergeCell ref="F154:G154"/>
    <mergeCell ref="D153:E153"/>
    <mergeCell ref="D152:E152"/>
    <mergeCell ref="D154:E154"/>
    <mergeCell ref="D155:E155"/>
    <mergeCell ref="N159:O159"/>
    <mergeCell ref="N160:O160"/>
    <mergeCell ref="N161:O161"/>
    <mergeCell ref="N162:O162"/>
    <mergeCell ref="N163:O163"/>
    <mergeCell ref="N164:O164"/>
    <mergeCell ref="K159:K164"/>
    <mergeCell ref="L159:L164"/>
    <mergeCell ref="M159:M164"/>
    <mergeCell ref="D159:E164"/>
    <mergeCell ref="F159:G164"/>
    <mergeCell ref="H159:I164"/>
    <mergeCell ref="J159:J164"/>
    <mergeCell ref="N165:O165"/>
    <mergeCell ref="H165:I165"/>
    <mergeCell ref="N166:O166"/>
    <mergeCell ref="D166:E166"/>
    <mergeCell ref="F166:G166"/>
    <mergeCell ref="H166:I166"/>
    <mergeCell ref="F165:G165"/>
    <mergeCell ref="D165:E165"/>
    <mergeCell ref="D168:E168"/>
    <mergeCell ref="F168:G168"/>
    <mergeCell ref="H168:I168"/>
    <mergeCell ref="D167:E167"/>
    <mergeCell ref="F167:G167"/>
    <mergeCell ref="H167:I167"/>
    <mergeCell ref="N167:O167"/>
    <mergeCell ref="D171:E172"/>
    <mergeCell ref="F171:G172"/>
    <mergeCell ref="H171:I172"/>
    <mergeCell ref="D170:E170"/>
    <mergeCell ref="F170:G170"/>
    <mergeCell ref="H170:I170"/>
    <mergeCell ref="N170:O170"/>
    <mergeCell ref="N169:O169"/>
    <mergeCell ref="D169:E169"/>
    <mergeCell ref="F169:G169"/>
    <mergeCell ref="H169:I169"/>
    <mergeCell ref="N168:O168"/>
    <mergeCell ref="J171:J172"/>
    <mergeCell ref="K171:K172"/>
    <mergeCell ref="L171:L172"/>
    <mergeCell ref="M171:M172"/>
    <mergeCell ref="N171:O172"/>
    <mergeCell ref="N175:O175"/>
    <mergeCell ref="D175:E175"/>
    <mergeCell ref="F175:G175"/>
    <mergeCell ref="H175:I175"/>
    <mergeCell ref="N174:O174"/>
    <mergeCell ref="D174:E174"/>
    <mergeCell ref="F174:G174"/>
    <mergeCell ref="H174:I174"/>
    <mergeCell ref="D173:E173"/>
    <mergeCell ref="F173:G173"/>
    <mergeCell ref="H173:I173"/>
    <mergeCell ref="N173:O173"/>
    <mergeCell ref="B177:Q177"/>
    <mergeCell ref="B178:C178"/>
    <mergeCell ref="D178:Q178"/>
    <mergeCell ref="D176:E176"/>
    <mergeCell ref="F176:G176"/>
    <mergeCell ref="H176:I176"/>
    <mergeCell ref="N176:O176"/>
    <mergeCell ref="D180:E180"/>
    <mergeCell ref="F180:G180"/>
    <mergeCell ref="H180:I180"/>
    <mergeCell ref="N180:O180"/>
    <mergeCell ref="B181:Q181"/>
    <mergeCell ref="B182:C182"/>
    <mergeCell ref="D182:Q182"/>
    <mergeCell ref="B183:Q183"/>
    <mergeCell ref="B184:C184"/>
    <mergeCell ref="D184:Q184"/>
    <mergeCell ref="D185:E185"/>
    <mergeCell ref="F185:G185"/>
    <mergeCell ref="H185:I185"/>
    <mergeCell ref="N185:O185"/>
    <mergeCell ref="B188:Q188"/>
    <mergeCell ref="B189:C189"/>
    <mergeCell ref="D189:Q189"/>
    <mergeCell ref="N187:O187"/>
    <mergeCell ref="D187:E187"/>
    <mergeCell ref="F187:G187"/>
    <mergeCell ref="H187:I187"/>
    <mergeCell ref="D186:E186"/>
    <mergeCell ref="F186:G186"/>
    <mergeCell ref="H186:I186"/>
    <mergeCell ref="N186:O186"/>
    <mergeCell ref="D192:E192"/>
    <mergeCell ref="D191:E191"/>
    <mergeCell ref="N192:O192"/>
    <mergeCell ref="H192:I192"/>
    <mergeCell ref="N191:O191"/>
    <mergeCell ref="H191:I191"/>
    <mergeCell ref="H190:I190"/>
    <mergeCell ref="N190:O190"/>
    <mergeCell ref="D194:E194"/>
    <mergeCell ref="N194:O194"/>
    <mergeCell ref="H194:I194"/>
    <mergeCell ref="H193:I193"/>
    <mergeCell ref="N193:O193"/>
    <mergeCell ref="N196:O196"/>
    <mergeCell ref="H196:I196"/>
    <mergeCell ref="H195:I195"/>
    <mergeCell ref="N195:O195"/>
    <mergeCell ref="F191:G191"/>
    <mergeCell ref="F190:G190"/>
    <mergeCell ref="F193:G193"/>
    <mergeCell ref="F192:G192"/>
    <mergeCell ref="D190:E190"/>
    <mergeCell ref="D193:E193"/>
    <mergeCell ref="D197:E197"/>
    <mergeCell ref="N198:O198"/>
    <mergeCell ref="H198:I198"/>
    <mergeCell ref="N197:O197"/>
    <mergeCell ref="H197:I197"/>
    <mergeCell ref="N199:O199"/>
    <mergeCell ref="D199:E199"/>
    <mergeCell ref="F199:G199"/>
    <mergeCell ref="H199:I199"/>
    <mergeCell ref="D200:E200"/>
    <mergeCell ref="N200:O200"/>
    <mergeCell ref="H200:I200"/>
    <mergeCell ref="N203:O204"/>
    <mergeCell ref="D203:E204"/>
    <mergeCell ref="F203:G204"/>
    <mergeCell ref="H203:I204"/>
    <mergeCell ref="J203:J204"/>
    <mergeCell ref="K203:K204"/>
    <mergeCell ref="L203:L204"/>
    <mergeCell ref="B201:Q201"/>
    <mergeCell ref="B202:C202"/>
    <mergeCell ref="D202:Q202"/>
    <mergeCell ref="M203:M204"/>
    <mergeCell ref="N205:O205"/>
    <mergeCell ref="D205:E205"/>
    <mergeCell ref="F205:G205"/>
    <mergeCell ref="H205:I205"/>
    <mergeCell ref="N206:O206"/>
    <mergeCell ref="D206:E206"/>
    <mergeCell ref="F206:G206"/>
    <mergeCell ref="H206:I206"/>
    <mergeCell ref="N208:O208"/>
    <mergeCell ref="D208:E208"/>
    <mergeCell ref="F208:G208"/>
    <mergeCell ref="H208:I208"/>
    <mergeCell ref="D207:E207"/>
    <mergeCell ref="F207:G207"/>
    <mergeCell ref="H207:I207"/>
    <mergeCell ref="N207:O207"/>
    <mergeCell ref="N209:O209"/>
    <mergeCell ref="D209:E209"/>
    <mergeCell ref="F209:G209"/>
    <mergeCell ref="H209:I209"/>
    <mergeCell ref="N210:O210"/>
    <mergeCell ref="D210:E210"/>
    <mergeCell ref="F210:G210"/>
    <mergeCell ref="H210:I210"/>
    <mergeCell ref="N213:O213"/>
    <mergeCell ref="D213:E213"/>
    <mergeCell ref="F213:G213"/>
    <mergeCell ref="H213:I213"/>
    <mergeCell ref="N212:O212"/>
    <mergeCell ref="D212:E212"/>
    <mergeCell ref="F212:G212"/>
    <mergeCell ref="H212:I212"/>
    <mergeCell ref="D211:E211"/>
    <mergeCell ref="F211:G211"/>
    <mergeCell ref="H211:I211"/>
    <mergeCell ref="N211:O211"/>
    <mergeCell ref="N216:O216"/>
    <mergeCell ref="D216:E216"/>
    <mergeCell ref="F216:G216"/>
    <mergeCell ref="H216:I216"/>
    <mergeCell ref="N215:O215"/>
    <mergeCell ref="D215:E215"/>
    <mergeCell ref="F215:G215"/>
    <mergeCell ref="H215:I215"/>
    <mergeCell ref="D214:E214"/>
    <mergeCell ref="F214:G214"/>
    <mergeCell ref="H214:I214"/>
    <mergeCell ref="N214:O214"/>
    <mergeCell ref="B219:Q219"/>
    <mergeCell ref="B220:C220"/>
    <mergeCell ref="D220:Q220"/>
    <mergeCell ref="N218:O218"/>
    <mergeCell ref="D218:E218"/>
    <mergeCell ref="F218:G218"/>
    <mergeCell ref="H218:I218"/>
    <mergeCell ref="D217:E217"/>
    <mergeCell ref="F217:G217"/>
    <mergeCell ref="H217:I217"/>
    <mergeCell ref="N217:O217"/>
    <mergeCell ref="M221:M224"/>
    <mergeCell ref="D221:E224"/>
    <mergeCell ref="F221:G224"/>
    <mergeCell ref="H221:I224"/>
    <mergeCell ref="J221:J224"/>
    <mergeCell ref="K221:K224"/>
    <mergeCell ref="L221:L224"/>
    <mergeCell ref="N225:O225"/>
    <mergeCell ref="H225:I225"/>
    <mergeCell ref="L226:L227"/>
    <mergeCell ref="M226:M227"/>
    <mergeCell ref="N226:O227"/>
    <mergeCell ref="D226:E227"/>
    <mergeCell ref="F226:G227"/>
    <mergeCell ref="H226:I227"/>
    <mergeCell ref="J226:J227"/>
    <mergeCell ref="K226:K227"/>
    <mergeCell ref="N228:O228"/>
    <mergeCell ref="H228:I228"/>
    <mergeCell ref="M229:M230"/>
    <mergeCell ref="N229:O230"/>
    <mergeCell ref="D229:E230"/>
    <mergeCell ref="F229:G230"/>
    <mergeCell ref="H229:I230"/>
    <mergeCell ref="J229:J230"/>
    <mergeCell ref="K229:K230"/>
    <mergeCell ref="L229:L230"/>
    <mergeCell ref="N231:O231"/>
    <mergeCell ref="H231:I231"/>
    <mergeCell ref="N232:O233"/>
    <mergeCell ref="D232:E233"/>
    <mergeCell ref="F232:G233"/>
    <mergeCell ref="H232:I233"/>
    <mergeCell ref="J232:J233"/>
    <mergeCell ref="K232:K233"/>
    <mergeCell ref="L232:L233"/>
    <mergeCell ref="M232:M233"/>
    <mergeCell ref="N234:O234"/>
    <mergeCell ref="H234:I234"/>
    <mergeCell ref="L235:L237"/>
    <mergeCell ref="M235:M237"/>
    <mergeCell ref="N235:O237"/>
    <mergeCell ref="D235:E237"/>
    <mergeCell ref="F235:G237"/>
    <mergeCell ref="H235:I237"/>
    <mergeCell ref="J235:J237"/>
    <mergeCell ref="K235:K237"/>
    <mergeCell ref="D238:E238"/>
    <mergeCell ref="N238:O238"/>
    <mergeCell ref="H238:I238"/>
    <mergeCell ref="N239:O239"/>
    <mergeCell ref="D239:E239"/>
    <mergeCell ref="F239:G239"/>
    <mergeCell ref="H239:I239"/>
    <mergeCell ref="C241:Q241"/>
    <mergeCell ref="C242:E242"/>
    <mergeCell ref="F242:G242"/>
    <mergeCell ref="H242:I242"/>
    <mergeCell ref="B240:Q240"/>
    <mergeCell ref="K246:K247"/>
    <mergeCell ref="L246:L247"/>
    <mergeCell ref="M246:M247"/>
    <mergeCell ref="N246:O247"/>
    <mergeCell ref="B244:Q244"/>
    <mergeCell ref="C245:Q245"/>
    <mergeCell ref="C246:E247"/>
    <mergeCell ref="F246:G247"/>
    <mergeCell ref="H246:I247"/>
    <mergeCell ref="J246:J247"/>
    <mergeCell ref="C243:E243"/>
    <mergeCell ref="F243:G243"/>
    <mergeCell ref="H243:I243"/>
    <mergeCell ref="C248:E248"/>
    <mergeCell ref="F248:G248"/>
    <mergeCell ref="H248:I248"/>
    <mergeCell ref="N250:O250"/>
    <mergeCell ref="C250:E250"/>
    <mergeCell ref="F250:G250"/>
    <mergeCell ref="H250:I250"/>
    <mergeCell ref="N249:O249"/>
    <mergeCell ref="C249:E249"/>
    <mergeCell ref="F249:G249"/>
    <mergeCell ref="H249:I249"/>
    <mergeCell ref="N248:O248"/>
    <mergeCell ref="N253:O253"/>
    <mergeCell ref="C253:E253"/>
    <mergeCell ref="F253:G253"/>
    <mergeCell ref="H253:I253"/>
    <mergeCell ref="N252:O252"/>
    <mergeCell ref="C252:E252"/>
    <mergeCell ref="F252:G252"/>
    <mergeCell ref="H252:I252"/>
    <mergeCell ref="C251:E251"/>
    <mergeCell ref="F251:G251"/>
    <mergeCell ref="H251:I251"/>
    <mergeCell ref="N251:O251"/>
    <mergeCell ref="N256:O256"/>
    <mergeCell ref="C256:E256"/>
    <mergeCell ref="F256:G256"/>
    <mergeCell ref="H256:I256"/>
    <mergeCell ref="N255:O255"/>
    <mergeCell ref="C255:E255"/>
    <mergeCell ref="F255:G255"/>
    <mergeCell ref="H255:I255"/>
    <mergeCell ref="C254:E254"/>
    <mergeCell ref="F254:G254"/>
    <mergeCell ref="H254:I254"/>
    <mergeCell ref="N254:O254"/>
    <mergeCell ref="N259:O259"/>
    <mergeCell ref="C259:E259"/>
    <mergeCell ref="F259:G259"/>
    <mergeCell ref="H259:I259"/>
    <mergeCell ref="N258:O258"/>
    <mergeCell ref="C258:E258"/>
    <mergeCell ref="F258:G258"/>
    <mergeCell ref="H258:I258"/>
    <mergeCell ref="C257:E257"/>
    <mergeCell ref="F257:G257"/>
    <mergeCell ref="H257:I257"/>
    <mergeCell ref="N257:O257"/>
    <mergeCell ref="N262:O262"/>
    <mergeCell ref="C262:E262"/>
    <mergeCell ref="F262:G262"/>
    <mergeCell ref="H262:I262"/>
    <mergeCell ref="N261:O261"/>
    <mergeCell ref="C261:E261"/>
    <mergeCell ref="F261:G261"/>
    <mergeCell ref="H261:I261"/>
    <mergeCell ref="C260:E260"/>
    <mergeCell ref="F260:G260"/>
    <mergeCell ref="H260:I260"/>
    <mergeCell ref="N260:O260"/>
    <mergeCell ref="N265:O265"/>
    <mergeCell ref="C265:E265"/>
    <mergeCell ref="F265:G265"/>
    <mergeCell ref="H265:I265"/>
    <mergeCell ref="N264:O264"/>
    <mergeCell ref="C264:E264"/>
    <mergeCell ref="F264:G264"/>
    <mergeCell ref="H264:I264"/>
    <mergeCell ref="C263:E263"/>
    <mergeCell ref="F263:G263"/>
    <mergeCell ref="H263:I263"/>
    <mergeCell ref="N263:O263"/>
    <mergeCell ref="N268:O268"/>
    <mergeCell ref="C268:E268"/>
    <mergeCell ref="F268:G268"/>
    <mergeCell ref="H268:I268"/>
    <mergeCell ref="N267:O267"/>
    <mergeCell ref="C267:E267"/>
    <mergeCell ref="F267:G267"/>
    <mergeCell ref="H267:I267"/>
    <mergeCell ref="C266:E266"/>
    <mergeCell ref="F266:G266"/>
    <mergeCell ref="H266:I266"/>
    <mergeCell ref="N266:O266"/>
    <mergeCell ref="N271:O271"/>
    <mergeCell ref="C271:E271"/>
    <mergeCell ref="F271:G271"/>
    <mergeCell ref="H271:I271"/>
    <mergeCell ref="N270:O270"/>
    <mergeCell ref="C270:E270"/>
    <mergeCell ref="F270:G270"/>
    <mergeCell ref="H270:I270"/>
    <mergeCell ref="C269:E269"/>
    <mergeCell ref="F269:G269"/>
    <mergeCell ref="H269:I269"/>
    <mergeCell ref="N269:O269"/>
    <mergeCell ref="N274:O274"/>
    <mergeCell ref="C274:E274"/>
    <mergeCell ref="F274:G274"/>
    <mergeCell ref="H274:I274"/>
    <mergeCell ref="N273:O273"/>
    <mergeCell ref="C273:E273"/>
    <mergeCell ref="F273:G273"/>
    <mergeCell ref="H273:I273"/>
    <mergeCell ref="C272:E272"/>
    <mergeCell ref="F272:G272"/>
    <mergeCell ref="H272:I272"/>
    <mergeCell ref="N272:O272"/>
    <mergeCell ref="B276:Q276"/>
    <mergeCell ref="C277:Q277"/>
    <mergeCell ref="C278:E278"/>
    <mergeCell ref="F278:G278"/>
    <mergeCell ref="H278:I278"/>
    <mergeCell ref="N278:O278"/>
    <mergeCell ref="C275:E275"/>
    <mergeCell ref="F275:G275"/>
    <mergeCell ref="H275:I275"/>
    <mergeCell ref="N275:O275"/>
    <mergeCell ref="H281:I281"/>
    <mergeCell ref="N280:O280"/>
    <mergeCell ref="C280:E280"/>
    <mergeCell ref="F280:G280"/>
    <mergeCell ref="H280:I280"/>
    <mergeCell ref="C279:E279"/>
    <mergeCell ref="F279:G279"/>
    <mergeCell ref="H279:I279"/>
    <mergeCell ref="N279:O279"/>
    <mergeCell ref="B283:Q283"/>
    <mergeCell ref="C284:Q284"/>
    <mergeCell ref="C285:E285"/>
    <mergeCell ref="F285:G285"/>
    <mergeCell ref="H285:I285"/>
    <mergeCell ref="N285:O285"/>
    <mergeCell ref="C282:E282"/>
    <mergeCell ref="F282:G282"/>
    <mergeCell ref="H282:I282"/>
    <mergeCell ref="N282:O282"/>
    <mergeCell ref="N281:O281"/>
    <mergeCell ref="F288:G288"/>
    <mergeCell ref="H288:I288"/>
    <mergeCell ref="N288:O288"/>
    <mergeCell ref="N287:O287"/>
    <mergeCell ref="C287:E287"/>
    <mergeCell ref="F287:G287"/>
    <mergeCell ref="H287:I287"/>
    <mergeCell ref="C286:E286"/>
    <mergeCell ref="F234:G234"/>
    <mergeCell ref="F238:G238"/>
    <mergeCell ref="F228:G228"/>
    <mergeCell ref="F225:G225"/>
    <mergeCell ref="F231:G231"/>
    <mergeCell ref="F200:G200"/>
    <mergeCell ref="F194:G194"/>
    <mergeCell ref="F196:G196"/>
    <mergeCell ref="F195:G195"/>
    <mergeCell ref="F198:G198"/>
    <mergeCell ref="F197:G197"/>
    <mergeCell ref="D228:E228"/>
    <mergeCell ref="D225:E225"/>
    <mergeCell ref="D231:E231"/>
    <mergeCell ref="D234:E234"/>
    <mergeCell ref="D198:E198"/>
    <mergeCell ref="D196:E196"/>
    <mergeCell ref="D195:E195"/>
    <mergeCell ref="C288:E288"/>
    <mergeCell ref="F286:G286"/>
    <mergeCell ref="H286:I286"/>
    <mergeCell ref="N286:O286"/>
    <mergeCell ref="C281:E281"/>
    <mergeCell ref="F281:G281"/>
    <mergeCell ref="D292:E292"/>
    <mergeCell ref="F292:H292"/>
    <mergeCell ref="I292:J292"/>
    <mergeCell ref="M292:N292"/>
    <mergeCell ref="O292:P292"/>
    <mergeCell ref="Q292:R292"/>
    <mergeCell ref="O289:P291"/>
    <mergeCell ref="Q289:S290"/>
    <mergeCell ref="F290:H291"/>
    <mergeCell ref="I290:J291"/>
    <mergeCell ref="K290:K291"/>
    <mergeCell ref="L290:L291"/>
    <mergeCell ref="M290:N291"/>
    <mergeCell ref="Q291:R291"/>
    <mergeCell ref="A289:A291"/>
    <mergeCell ref="B289:B291"/>
    <mergeCell ref="C289:C291"/>
    <mergeCell ref="D289:E291"/>
    <mergeCell ref="F289:N289"/>
    <mergeCell ref="C296:D297"/>
    <mergeCell ref="E296:F297"/>
    <mergeCell ref="G296:I297"/>
    <mergeCell ref="J296:J297"/>
    <mergeCell ref="K296:K297"/>
    <mergeCell ref="L296:L297"/>
    <mergeCell ref="M296:N297"/>
    <mergeCell ref="B293:S293"/>
    <mergeCell ref="B294:S294"/>
    <mergeCell ref="C295:S295"/>
    <mergeCell ref="C298:D298"/>
    <mergeCell ref="E298:F298"/>
    <mergeCell ref="G298:I298"/>
    <mergeCell ref="M298:N298"/>
    <mergeCell ref="O302:Q302"/>
    <mergeCell ref="O303:Q303"/>
    <mergeCell ref="B300:S300"/>
    <mergeCell ref="C301:S301"/>
    <mergeCell ref="C299:D299"/>
    <mergeCell ref="E299:F299"/>
    <mergeCell ref="G299:I299"/>
    <mergeCell ref="M299:N299"/>
    <mergeCell ref="C302:D303"/>
    <mergeCell ref="E302:F303"/>
    <mergeCell ref="G302:I303"/>
    <mergeCell ref="J302:J303"/>
    <mergeCell ref="K302:K303"/>
    <mergeCell ref="L302:L303"/>
    <mergeCell ref="M302:N303"/>
    <mergeCell ref="B305:S305"/>
    <mergeCell ref="C306:S306"/>
    <mergeCell ref="O304:Q304"/>
    <mergeCell ref="C304:D304"/>
    <mergeCell ref="E304:F304"/>
    <mergeCell ref="G304:I304"/>
    <mergeCell ref="M304:N304"/>
    <mergeCell ref="B307:S307"/>
    <mergeCell ref="C308:S308"/>
    <mergeCell ref="O311:Q311"/>
    <mergeCell ref="O312:Q312"/>
    <mergeCell ref="O313:Q313"/>
    <mergeCell ref="O314:Q314"/>
    <mergeCell ref="O315:Q315"/>
    <mergeCell ref="O316:Q316"/>
    <mergeCell ref="C310:S310"/>
    <mergeCell ref="C311:D313"/>
    <mergeCell ref="E311:G313"/>
    <mergeCell ref="H311:I313"/>
    <mergeCell ref="J311:J313"/>
    <mergeCell ref="K311:K313"/>
    <mergeCell ref="L311:L313"/>
    <mergeCell ref="M311:N313"/>
    <mergeCell ref="B309:S309"/>
    <mergeCell ref="H315:I317"/>
    <mergeCell ref="J315:J317"/>
    <mergeCell ref="K315:K317"/>
    <mergeCell ref="L315:L317"/>
    <mergeCell ref="M315:N317"/>
    <mergeCell ref="C314:D314"/>
    <mergeCell ref="E314:G314"/>
    <mergeCell ref="H314:I314"/>
    <mergeCell ref="M314:N314"/>
    <mergeCell ref="C315:D317"/>
    <mergeCell ref="E315:G317"/>
    <mergeCell ref="O317:Q317"/>
    <mergeCell ref="L321:L322"/>
    <mergeCell ref="M321:N322"/>
    <mergeCell ref="O318:Q322"/>
    <mergeCell ref="C320:D320"/>
    <mergeCell ref="E320:G320"/>
    <mergeCell ref="H320:I320"/>
    <mergeCell ref="M320:N320"/>
    <mergeCell ref="C321:D322"/>
    <mergeCell ref="E321:G322"/>
    <mergeCell ref="H321:I322"/>
    <mergeCell ref="J321:J322"/>
    <mergeCell ref="K321:K322"/>
    <mergeCell ref="C318:D319"/>
    <mergeCell ref="E318:G319"/>
    <mergeCell ref="H318:I319"/>
    <mergeCell ref="J318:J319"/>
    <mergeCell ref="K318:K319"/>
    <mergeCell ref="L318:L319"/>
    <mergeCell ref="M318:N319"/>
    <mergeCell ref="M325:N327"/>
    <mergeCell ref="O325:Q325"/>
    <mergeCell ref="O326:Q326"/>
    <mergeCell ref="O327:Q327"/>
    <mergeCell ref="O328:Q328"/>
    <mergeCell ref="O329:Q329"/>
    <mergeCell ref="B323:S323"/>
    <mergeCell ref="C324:S324"/>
    <mergeCell ref="C325:D327"/>
    <mergeCell ref="E325:G327"/>
    <mergeCell ref="H325:I327"/>
    <mergeCell ref="J325:J327"/>
    <mergeCell ref="K325:K327"/>
    <mergeCell ref="L325:L327"/>
    <mergeCell ref="L334:L336"/>
    <mergeCell ref="M334:N336"/>
    <mergeCell ref="C337:D339"/>
    <mergeCell ref="E337:G339"/>
    <mergeCell ref="H337:I339"/>
    <mergeCell ref="J337:J339"/>
    <mergeCell ref="K337:K339"/>
    <mergeCell ref="L337:L339"/>
    <mergeCell ref="M337:N339"/>
    <mergeCell ref="H331:I333"/>
    <mergeCell ref="J331:J333"/>
    <mergeCell ref="K331:K333"/>
    <mergeCell ref="L331:L333"/>
    <mergeCell ref="M331:N333"/>
    <mergeCell ref="C334:D336"/>
    <mergeCell ref="E334:G336"/>
    <mergeCell ref="H334:I336"/>
    <mergeCell ref="J334:J336"/>
    <mergeCell ref="K334:K336"/>
    <mergeCell ref="C328:D330"/>
    <mergeCell ref="E328:G330"/>
    <mergeCell ref="H328:I330"/>
    <mergeCell ref="J328:J330"/>
    <mergeCell ref="K328:K330"/>
    <mergeCell ref="L328:L330"/>
    <mergeCell ref="M328:N330"/>
    <mergeCell ref="C331:D333"/>
    <mergeCell ref="E331:G333"/>
    <mergeCell ref="O336:Q336"/>
    <mergeCell ref="O337:Q337"/>
    <mergeCell ref="O338:Q338"/>
    <mergeCell ref="O339:Q339"/>
    <mergeCell ref="O330:Q330"/>
    <mergeCell ref="O331:Q331"/>
    <mergeCell ref="O332:Q332"/>
    <mergeCell ref="O333:Q333"/>
    <mergeCell ref="O334:Q334"/>
    <mergeCell ref="O335:Q335"/>
    <mergeCell ref="H344:I345"/>
    <mergeCell ref="J344:J345"/>
    <mergeCell ref="K344:K345"/>
    <mergeCell ref="L344:L345"/>
    <mergeCell ref="M344:N345"/>
    <mergeCell ref="O340:Q345"/>
    <mergeCell ref="C342:D343"/>
    <mergeCell ref="E342:G343"/>
    <mergeCell ref="H342:I343"/>
    <mergeCell ref="J342:J343"/>
    <mergeCell ref="K342:K343"/>
    <mergeCell ref="L342:L343"/>
    <mergeCell ref="M342:N343"/>
    <mergeCell ref="C344:D345"/>
    <mergeCell ref="E344:G345"/>
    <mergeCell ref="C340:D341"/>
    <mergeCell ref="E340:G341"/>
    <mergeCell ref="H340:I341"/>
    <mergeCell ref="J340:J341"/>
    <mergeCell ref="K340:K341"/>
    <mergeCell ref="L340:L341"/>
    <mergeCell ref="M340:N341"/>
    <mergeCell ref="B346:S346"/>
    <mergeCell ref="C347:S347"/>
    <mergeCell ref="B348:S348"/>
    <mergeCell ref="C349:S349"/>
    <mergeCell ref="B350:S350"/>
    <mergeCell ref="C351:S351"/>
    <mergeCell ref="E352:G352"/>
    <mergeCell ref="H352:I352"/>
    <mergeCell ref="N352:O352"/>
    <mergeCell ref="P352:R352"/>
    <mergeCell ref="C352:D352"/>
    <mergeCell ref="M369:N369"/>
    <mergeCell ref="M368:N368"/>
    <mergeCell ref="M367:N367"/>
    <mergeCell ref="M366:N366"/>
    <mergeCell ref="M365:N365"/>
    <mergeCell ref="M364:N364"/>
    <mergeCell ref="M363:N363"/>
    <mergeCell ref="M362:N362"/>
    <mergeCell ref="M361:N361"/>
    <mergeCell ref="M360:N360"/>
    <mergeCell ref="L356:M356"/>
    <mergeCell ref="B357:N357"/>
    <mergeCell ref="B358:N358"/>
    <mergeCell ref="C359:N359"/>
    <mergeCell ref="K353:K355"/>
    <mergeCell ref="L353:N354"/>
    <mergeCell ref="E354:E355"/>
    <mergeCell ref="F354:F355"/>
    <mergeCell ref="G354:G355"/>
    <mergeCell ref="H354:H355"/>
    <mergeCell ref="I354:I355"/>
    <mergeCell ref="J354:J355"/>
    <mergeCell ref="L355:M355"/>
    <mergeCell ref="A353:A355"/>
    <mergeCell ref="B353:B355"/>
    <mergeCell ref="C353:C355"/>
    <mergeCell ref="D353:D355"/>
    <mergeCell ref="E353:J353"/>
    <mergeCell ref="M402:N402"/>
    <mergeCell ref="M401:N401"/>
    <mergeCell ref="M400:N400"/>
    <mergeCell ref="M399:N399"/>
    <mergeCell ref="M398:N398"/>
    <mergeCell ref="M397:N397"/>
    <mergeCell ref="M396:N396"/>
    <mergeCell ref="M395:N395"/>
    <mergeCell ref="M394:N394"/>
    <mergeCell ref="M393:N393"/>
    <mergeCell ref="M392:N392"/>
    <mergeCell ref="M391:N391"/>
    <mergeCell ref="M390:N390"/>
    <mergeCell ref="M389:N389"/>
    <mergeCell ref="M388:N388"/>
    <mergeCell ref="M387:N387"/>
    <mergeCell ref="M386:N386"/>
    <mergeCell ref="M385:N385"/>
    <mergeCell ref="M384:N384"/>
    <mergeCell ref="M383:N383"/>
    <mergeCell ref="M382:N382"/>
    <mergeCell ref="M381:N381"/>
    <mergeCell ref="M380:N380"/>
    <mergeCell ref="M379:N379"/>
    <mergeCell ref="M378:N378"/>
    <mergeCell ref="M377:N377"/>
    <mergeCell ref="M376:N376"/>
    <mergeCell ref="M375:N375"/>
    <mergeCell ref="M374:N374"/>
    <mergeCell ref="M373:N373"/>
    <mergeCell ref="M372:N372"/>
    <mergeCell ref="M371:N371"/>
    <mergeCell ref="M370:N370"/>
    <mergeCell ref="M428:N428"/>
    <mergeCell ref="M427:N427"/>
    <mergeCell ref="M426:N426"/>
    <mergeCell ref="M425:N425"/>
    <mergeCell ref="M424:N424"/>
    <mergeCell ref="M423:N423"/>
    <mergeCell ref="M422:N422"/>
    <mergeCell ref="M421:N421"/>
    <mergeCell ref="M420:N420"/>
    <mergeCell ref="M419:N419"/>
    <mergeCell ref="M418:N418"/>
    <mergeCell ref="M417:N417"/>
    <mergeCell ref="M416:N416"/>
    <mergeCell ref="M415:N415"/>
    <mergeCell ref="M414:N414"/>
    <mergeCell ref="M413:N413"/>
    <mergeCell ref="M412:N412"/>
    <mergeCell ref="M411:N411"/>
    <mergeCell ref="M410:N410"/>
    <mergeCell ref="M409:N409"/>
    <mergeCell ref="M408:N408"/>
    <mergeCell ref="M407:N407"/>
    <mergeCell ref="M405:N405"/>
    <mergeCell ref="M406:N406"/>
    <mergeCell ref="B403:N403"/>
    <mergeCell ref="C404:N404"/>
    <mergeCell ref="M461:N461"/>
    <mergeCell ref="M460:N460"/>
    <mergeCell ref="M459:N459"/>
    <mergeCell ref="M458:N458"/>
    <mergeCell ref="M457:N457"/>
    <mergeCell ref="M456:N456"/>
    <mergeCell ref="M455:N455"/>
    <mergeCell ref="M454:N454"/>
    <mergeCell ref="M453:N453"/>
    <mergeCell ref="M452:N452"/>
    <mergeCell ref="M451:N451"/>
    <mergeCell ref="M450:N450"/>
    <mergeCell ref="M449:N449"/>
    <mergeCell ref="M448:N448"/>
    <mergeCell ref="M447:N447"/>
    <mergeCell ref="M446:N446"/>
    <mergeCell ref="M445:N445"/>
    <mergeCell ref="M444:N444"/>
    <mergeCell ref="M443:N443"/>
    <mergeCell ref="M442:N442"/>
    <mergeCell ref="M434:N434"/>
    <mergeCell ref="M433:N433"/>
    <mergeCell ref="M432:N432"/>
    <mergeCell ref="M431:N431"/>
    <mergeCell ref="M430:N430"/>
    <mergeCell ref="M429:N429"/>
    <mergeCell ref="M441:N441"/>
    <mergeCell ref="M440:N440"/>
    <mergeCell ref="M439:N439"/>
    <mergeCell ref="M438:N438"/>
    <mergeCell ref="M483:N483"/>
    <mergeCell ref="M484:N484"/>
    <mergeCell ref="M485:N485"/>
    <mergeCell ref="M486:N486"/>
    <mergeCell ref="M472:N472"/>
    <mergeCell ref="M471:N471"/>
    <mergeCell ref="M470:N470"/>
    <mergeCell ref="M469:N469"/>
    <mergeCell ref="M468:N468"/>
    <mergeCell ref="M467:N467"/>
    <mergeCell ref="M466:N466"/>
    <mergeCell ref="M465:N465"/>
    <mergeCell ref="M464:N464"/>
    <mergeCell ref="M463:N463"/>
    <mergeCell ref="M462:N462"/>
    <mergeCell ref="M475:N475"/>
    <mergeCell ref="M476:N476"/>
    <mergeCell ref="M477:N477"/>
    <mergeCell ref="M478:N478"/>
    <mergeCell ref="M479:N479"/>
    <mergeCell ref="M480:N480"/>
    <mergeCell ref="M481:N481"/>
    <mergeCell ref="M482:N482"/>
    <mergeCell ref="B473:N473"/>
    <mergeCell ref="C474:N474"/>
    <mergeCell ref="M437:N437"/>
    <mergeCell ref="M436:N436"/>
    <mergeCell ref="M435:N435"/>
    <mergeCell ref="G495:G496"/>
    <mergeCell ref="H495:H496"/>
    <mergeCell ref="I495:I496"/>
    <mergeCell ref="J495:J496"/>
    <mergeCell ref="K495:K496"/>
    <mergeCell ref="M495:N495"/>
    <mergeCell ref="M496:N496"/>
    <mergeCell ref="C495:C496"/>
    <mergeCell ref="D495:D496"/>
    <mergeCell ref="E495:E496"/>
    <mergeCell ref="F495:F496"/>
    <mergeCell ref="M494:N494"/>
    <mergeCell ref="M493:N493"/>
    <mergeCell ref="G490:G492"/>
    <mergeCell ref="H490:H492"/>
    <mergeCell ref="I490:I492"/>
    <mergeCell ref="J490:J492"/>
    <mergeCell ref="K490:K492"/>
    <mergeCell ref="M490:N490"/>
    <mergeCell ref="M491:N491"/>
    <mergeCell ref="M492:N492"/>
    <mergeCell ref="C490:C492"/>
    <mergeCell ref="D490:D492"/>
    <mergeCell ref="E490:E492"/>
    <mergeCell ref="F490:F492"/>
    <mergeCell ref="M489:N489"/>
    <mergeCell ref="G487:G488"/>
    <mergeCell ref="H487:H488"/>
    <mergeCell ref="I487:I488"/>
    <mergeCell ref="J487:J488"/>
    <mergeCell ref="K487:K488"/>
    <mergeCell ref="M487:N487"/>
    <mergeCell ref="M488:N488"/>
    <mergeCell ref="C487:C488"/>
    <mergeCell ref="D487:D488"/>
    <mergeCell ref="E487:E488"/>
    <mergeCell ref="F487:F488"/>
    <mergeCell ref="L523:M523"/>
    <mergeCell ref="G517:G522"/>
    <mergeCell ref="H517:H522"/>
    <mergeCell ref="I517:I522"/>
    <mergeCell ref="J517:J522"/>
    <mergeCell ref="L517:M517"/>
    <mergeCell ref="L518:M518"/>
    <mergeCell ref="L519:M519"/>
    <mergeCell ref="L520:M520"/>
    <mergeCell ref="L521:M521"/>
    <mergeCell ref="L522:M522"/>
    <mergeCell ref="C517:C522"/>
    <mergeCell ref="D517:D522"/>
    <mergeCell ref="E517:E522"/>
    <mergeCell ref="F517:F522"/>
    <mergeCell ref="B515:N515"/>
    <mergeCell ref="C516:N516"/>
    <mergeCell ref="M513:N513"/>
    <mergeCell ref="M514:N514"/>
    <mergeCell ref="M512:N512"/>
    <mergeCell ref="M511:N511"/>
    <mergeCell ref="M510:N510"/>
    <mergeCell ref="M509:N509"/>
    <mergeCell ref="M508:N508"/>
    <mergeCell ref="M507:N507"/>
    <mergeCell ref="M506:N506"/>
    <mergeCell ref="M505:N505"/>
    <mergeCell ref="M504:N504"/>
    <mergeCell ref="M503:N503"/>
    <mergeCell ref="M502:N502"/>
    <mergeCell ref="M501:N501"/>
    <mergeCell ref="M500:N500"/>
    <mergeCell ref="J497:J499"/>
    <mergeCell ref="K497:K499"/>
    <mergeCell ref="M497:N497"/>
    <mergeCell ref="M498:N498"/>
    <mergeCell ref="M499:N499"/>
    <mergeCell ref="C497:C499"/>
    <mergeCell ref="D497:D499"/>
    <mergeCell ref="E497:E499"/>
    <mergeCell ref="F497:F499"/>
    <mergeCell ref="G497:G499"/>
    <mergeCell ref="H497:H499"/>
    <mergeCell ref="I497:I499"/>
    <mergeCell ref="L533:M533"/>
    <mergeCell ref="L534:M534"/>
    <mergeCell ref="L535:M535"/>
    <mergeCell ref="A532:A535"/>
    <mergeCell ref="B532:B535"/>
    <mergeCell ref="C532:C535"/>
    <mergeCell ref="D532:D535"/>
    <mergeCell ref="E532:E535"/>
    <mergeCell ref="F532:F535"/>
    <mergeCell ref="G528:G531"/>
    <mergeCell ref="H528:H531"/>
    <mergeCell ref="I528:I531"/>
    <mergeCell ref="J528:J531"/>
    <mergeCell ref="K528:K531"/>
    <mergeCell ref="L528:M528"/>
    <mergeCell ref="L529:M529"/>
    <mergeCell ref="L530:M530"/>
    <mergeCell ref="L531:M531"/>
    <mergeCell ref="A528:A531"/>
    <mergeCell ref="B528:B531"/>
    <mergeCell ref="C528:C531"/>
    <mergeCell ref="D528:D531"/>
    <mergeCell ref="E528:E531"/>
    <mergeCell ref="F528:F531"/>
    <mergeCell ref="G524:G527"/>
    <mergeCell ref="H524:H527"/>
    <mergeCell ref="I524:I527"/>
    <mergeCell ref="J524:J527"/>
    <mergeCell ref="L524:M524"/>
    <mergeCell ref="L525:M525"/>
    <mergeCell ref="L526:M526"/>
    <mergeCell ref="L527:M527"/>
    <mergeCell ref="C524:C527"/>
    <mergeCell ref="D524:D527"/>
    <mergeCell ref="E524:E527"/>
    <mergeCell ref="F524:F527"/>
    <mergeCell ref="B544:B547"/>
    <mergeCell ref="C544:C547"/>
    <mergeCell ref="D544:D547"/>
    <mergeCell ref="E544:E547"/>
    <mergeCell ref="F544:F547"/>
    <mergeCell ref="G540:G543"/>
    <mergeCell ref="H540:H543"/>
    <mergeCell ref="I540:I543"/>
    <mergeCell ref="J540:J543"/>
    <mergeCell ref="K540:K543"/>
    <mergeCell ref="L540:M540"/>
    <mergeCell ref="L541:M541"/>
    <mergeCell ref="L542:M542"/>
    <mergeCell ref="L543:M543"/>
    <mergeCell ref="G532:G535"/>
    <mergeCell ref="H532:H535"/>
    <mergeCell ref="I532:I535"/>
    <mergeCell ref="J532:J535"/>
    <mergeCell ref="K532:K535"/>
    <mergeCell ref="L532:M532"/>
    <mergeCell ref="A540:A543"/>
    <mergeCell ref="B540:B543"/>
    <mergeCell ref="C540:C543"/>
    <mergeCell ref="D540:D543"/>
    <mergeCell ref="E540:E543"/>
    <mergeCell ref="F540:F543"/>
    <mergeCell ref="G544:G547"/>
    <mergeCell ref="H544:H547"/>
    <mergeCell ref="I544:I547"/>
    <mergeCell ref="J544:J547"/>
    <mergeCell ref="K544:K547"/>
    <mergeCell ref="L544:M544"/>
    <mergeCell ref="L545:M545"/>
    <mergeCell ref="L546:M546"/>
    <mergeCell ref="L547:M547"/>
    <mergeCell ref="A544:A547"/>
    <mergeCell ref="G536:G539"/>
    <mergeCell ref="H536:H539"/>
    <mergeCell ref="I536:I539"/>
    <mergeCell ref="J536:J539"/>
    <mergeCell ref="K536:K539"/>
    <mergeCell ref="L536:M536"/>
    <mergeCell ref="L537:M537"/>
    <mergeCell ref="L538:M538"/>
    <mergeCell ref="L539:M539"/>
    <mergeCell ref="A536:A539"/>
    <mergeCell ref="B536:B539"/>
    <mergeCell ref="C536:C539"/>
    <mergeCell ref="D536:D539"/>
    <mergeCell ref="E536:E539"/>
    <mergeCell ref="F536:F539"/>
    <mergeCell ref="I24:I25"/>
    <mergeCell ref="J24:J25"/>
    <mergeCell ref="K24:K25"/>
    <mergeCell ref="L24:L25"/>
    <mergeCell ref="C50:F50"/>
    <mergeCell ref="G50:H50"/>
    <mergeCell ref="I50:K50"/>
    <mergeCell ref="M50:N50"/>
    <mergeCell ref="C56:F56"/>
    <mergeCell ref="G56:H56"/>
    <mergeCell ref="I56:K56"/>
    <mergeCell ref="M56:N56"/>
    <mergeCell ref="C62:F62"/>
    <mergeCell ref="G62:H62"/>
    <mergeCell ref="I62:K62"/>
    <mergeCell ref="M62:N62"/>
    <mergeCell ref="C71:F71"/>
    <mergeCell ref="C45:X45"/>
    <mergeCell ref="W52:X52"/>
    <mergeCell ref="C52:F52"/>
    <mergeCell ref="G52:H52"/>
    <mergeCell ref="I52:K52"/>
    <mergeCell ref="M52:N52"/>
    <mergeCell ref="O52:Q52"/>
    <mergeCell ref="S52:T52"/>
    <mergeCell ref="U52:V52"/>
    <mergeCell ref="O53:Q53"/>
    <mergeCell ref="S53:T53"/>
    <mergeCell ref="U53:V53"/>
    <mergeCell ref="W53:X53"/>
    <mergeCell ref="C53:F53"/>
    <mergeCell ref="G53:H53"/>
    <mergeCell ref="K1:L1"/>
    <mergeCell ref="M1:M2"/>
    <mergeCell ref="N1:N2"/>
    <mergeCell ref="O1:P1"/>
    <mergeCell ref="L563:M563"/>
    <mergeCell ref="G556:G559"/>
    <mergeCell ref="H556:H559"/>
    <mergeCell ref="I556:I559"/>
    <mergeCell ref="J556:J559"/>
    <mergeCell ref="K556:K559"/>
    <mergeCell ref="L556:M556"/>
    <mergeCell ref="L557:M557"/>
    <mergeCell ref="L558:M558"/>
    <mergeCell ref="L559:M559"/>
    <mergeCell ref="A556:A559"/>
    <mergeCell ref="B556:B559"/>
    <mergeCell ref="C556:C559"/>
    <mergeCell ref="D556:D559"/>
    <mergeCell ref="E556:E559"/>
    <mergeCell ref="F556:F559"/>
    <mergeCell ref="G552:G555"/>
    <mergeCell ref="H552:H555"/>
    <mergeCell ref="I552:I555"/>
    <mergeCell ref="J552:J555"/>
    <mergeCell ref="K552:K555"/>
    <mergeCell ref="L552:M552"/>
    <mergeCell ref="L553:M553"/>
    <mergeCell ref="L554:M554"/>
    <mergeCell ref="L555:M555"/>
    <mergeCell ref="A552:A555"/>
    <mergeCell ref="B552:B555"/>
    <mergeCell ref="C552:C555"/>
    <mergeCell ref="D552:D555"/>
    <mergeCell ref="E552:E555"/>
    <mergeCell ref="F552:F555"/>
    <mergeCell ref="G548:G551"/>
    <mergeCell ref="H548:H551"/>
    <mergeCell ref="I548:I551"/>
    <mergeCell ref="J548:J551"/>
    <mergeCell ref="K548:K551"/>
    <mergeCell ref="L548:M548"/>
    <mergeCell ref="L549:M549"/>
    <mergeCell ref="L550:M550"/>
    <mergeCell ref="L551:M551"/>
    <mergeCell ref="A548:A551"/>
    <mergeCell ref="B548:B551"/>
    <mergeCell ref="C548:C551"/>
    <mergeCell ref="D548:D551"/>
    <mergeCell ref="E548:E551"/>
    <mergeCell ref="F548:F551"/>
    <mergeCell ref="A46:A48"/>
    <mergeCell ref="C49:F49"/>
    <mergeCell ref="G49:H49"/>
    <mergeCell ref="I49:K49"/>
    <mergeCell ref="M49:N49"/>
    <mergeCell ref="O49:Q49"/>
    <mergeCell ref="U49:V49"/>
    <mergeCell ref="S49:T49"/>
    <mergeCell ref="W49:X49"/>
    <mergeCell ref="O50:Q50"/>
    <mergeCell ref="S50:T50"/>
    <mergeCell ref="U50:V50"/>
    <mergeCell ref="W50:X50"/>
    <mergeCell ref="O51:Q51"/>
    <mergeCell ref="S51:T51"/>
    <mergeCell ref="U51:V51"/>
    <mergeCell ref="W51:X51"/>
    <mergeCell ref="C51:F51"/>
    <mergeCell ref="G51:H51"/>
    <mergeCell ref="I51:K51"/>
    <mergeCell ref="M51:N51"/>
    <mergeCell ref="I53:K53"/>
    <mergeCell ref="M53:N53"/>
    <mergeCell ref="C54:F54"/>
    <mergeCell ref="G54:H54"/>
    <mergeCell ref="I54:K54"/>
    <mergeCell ref="M54:N54"/>
    <mergeCell ref="O54:Q54"/>
    <mergeCell ref="S54:T54"/>
    <mergeCell ref="U54:V54"/>
    <mergeCell ref="W54:X54"/>
    <mergeCell ref="O55:Q55"/>
    <mergeCell ref="S55:T55"/>
    <mergeCell ref="U55:V55"/>
    <mergeCell ref="W55:X55"/>
    <mergeCell ref="C55:F55"/>
    <mergeCell ref="G55:H55"/>
    <mergeCell ref="I55:K55"/>
    <mergeCell ref="M55:N55"/>
    <mergeCell ref="O56:Q56"/>
    <mergeCell ref="S56:T56"/>
    <mergeCell ref="U56:V56"/>
    <mergeCell ref="W56:X56"/>
    <mergeCell ref="O57:Q57"/>
    <mergeCell ref="S57:T57"/>
    <mergeCell ref="U57:V57"/>
    <mergeCell ref="W57:X57"/>
    <mergeCell ref="C57:F57"/>
    <mergeCell ref="G57:H57"/>
    <mergeCell ref="I57:K57"/>
    <mergeCell ref="M57:N57"/>
    <mergeCell ref="C58:F58"/>
    <mergeCell ref="G58:H58"/>
    <mergeCell ref="I58:K58"/>
    <mergeCell ref="M58:N58"/>
    <mergeCell ref="O58:Q58"/>
    <mergeCell ref="S58:T58"/>
    <mergeCell ref="U58:V58"/>
    <mergeCell ref="W58:X58"/>
    <mergeCell ref="O59:Q59"/>
    <mergeCell ref="S59:T59"/>
    <mergeCell ref="U59:V59"/>
    <mergeCell ref="W59:X59"/>
    <mergeCell ref="C59:F59"/>
    <mergeCell ref="G59:H59"/>
    <mergeCell ref="I59:K59"/>
    <mergeCell ref="M59:N59"/>
    <mergeCell ref="C60:F60"/>
    <mergeCell ref="G60:H60"/>
    <mergeCell ref="I60:K60"/>
    <mergeCell ref="M60:N60"/>
    <mergeCell ref="O60:Q60"/>
    <mergeCell ref="S60:T60"/>
    <mergeCell ref="U60:V60"/>
    <mergeCell ref="W60:X60"/>
    <mergeCell ref="O61:Q61"/>
    <mergeCell ref="S61:T61"/>
    <mergeCell ref="U61:V61"/>
    <mergeCell ref="W61:X61"/>
    <mergeCell ref="C61:F61"/>
    <mergeCell ref="G61:H61"/>
    <mergeCell ref="I61:K61"/>
    <mergeCell ref="M61:N61"/>
    <mergeCell ref="O62:Q62"/>
    <mergeCell ref="S62:T62"/>
    <mergeCell ref="U62:V62"/>
    <mergeCell ref="W62:X62"/>
    <mergeCell ref="O63:Q63"/>
    <mergeCell ref="S63:T63"/>
    <mergeCell ref="U63:V63"/>
    <mergeCell ref="W63:X63"/>
    <mergeCell ref="C63:F63"/>
    <mergeCell ref="G63:H63"/>
    <mergeCell ref="I63:K63"/>
    <mergeCell ref="M63:N63"/>
    <mergeCell ref="W64:X64"/>
    <mergeCell ref="C64:F64"/>
    <mergeCell ref="G64:H64"/>
    <mergeCell ref="I64:K64"/>
    <mergeCell ref="M64:N64"/>
    <mergeCell ref="O64:Q64"/>
    <mergeCell ref="S64:T64"/>
    <mergeCell ref="U64:V64"/>
    <mergeCell ref="O65:Q65"/>
    <mergeCell ref="S65:T65"/>
    <mergeCell ref="U65:V65"/>
    <mergeCell ref="W65:X65"/>
    <mergeCell ref="C65:F65"/>
    <mergeCell ref="G65:H65"/>
    <mergeCell ref="I65:K65"/>
    <mergeCell ref="M65:N65"/>
    <mergeCell ref="C66:F66"/>
    <mergeCell ref="G66:H66"/>
    <mergeCell ref="I66:K66"/>
    <mergeCell ref="M66:N66"/>
    <mergeCell ref="O66:Q66"/>
    <mergeCell ref="S66:T66"/>
    <mergeCell ref="U66:V66"/>
    <mergeCell ref="W66:X66"/>
    <mergeCell ref="U67:V67"/>
    <mergeCell ref="W67:X67"/>
    <mergeCell ref="C67:F67"/>
    <mergeCell ref="G67:H67"/>
    <mergeCell ref="I67:K67"/>
    <mergeCell ref="M67:N67"/>
    <mergeCell ref="O67:Q67"/>
    <mergeCell ref="S67:T67"/>
    <mergeCell ref="O68:Q68"/>
    <mergeCell ref="S68:T68"/>
    <mergeCell ref="U68:V68"/>
    <mergeCell ref="W68:X68"/>
    <mergeCell ref="C68:F68"/>
    <mergeCell ref="G68:H68"/>
    <mergeCell ref="I68:K68"/>
    <mergeCell ref="M68:N68"/>
    <mergeCell ref="W69:X69"/>
    <mergeCell ref="C69:F69"/>
    <mergeCell ref="G69:H69"/>
    <mergeCell ref="I69:K69"/>
    <mergeCell ref="M69:N69"/>
    <mergeCell ref="O69:Q69"/>
    <mergeCell ref="S69:T69"/>
    <mergeCell ref="U69:V69"/>
    <mergeCell ref="O70:Q70"/>
    <mergeCell ref="S70:T70"/>
    <mergeCell ref="U70:V70"/>
    <mergeCell ref="W70:X70"/>
    <mergeCell ref="C70:F70"/>
    <mergeCell ref="G70:H70"/>
    <mergeCell ref="I70:K70"/>
    <mergeCell ref="M70:N70"/>
    <mergeCell ref="G71:H71"/>
    <mergeCell ref="I71:K71"/>
    <mergeCell ref="M71:N71"/>
    <mergeCell ref="O71:Q71"/>
    <mergeCell ref="S71:T71"/>
    <mergeCell ref="U71:V71"/>
    <mergeCell ref="W71:X71"/>
    <mergeCell ref="O72:Q72"/>
    <mergeCell ref="S72:T72"/>
    <mergeCell ref="U72:V72"/>
    <mergeCell ref="W72:X72"/>
    <mergeCell ref="C72:F72"/>
    <mergeCell ref="G72:H72"/>
    <mergeCell ref="I72:K72"/>
    <mergeCell ref="M72:N72"/>
    <mergeCell ref="B73:X73"/>
    <mergeCell ref="B74:X74"/>
    <mergeCell ref="G84:H85"/>
    <mergeCell ref="I84:K85"/>
    <mergeCell ref="L84:L85"/>
    <mergeCell ref="M84:N85"/>
    <mergeCell ref="S75:T75"/>
    <mergeCell ref="C75:F75"/>
    <mergeCell ref="G75:H75"/>
    <mergeCell ref="I75:K75"/>
    <mergeCell ref="M75:N75"/>
    <mergeCell ref="O75:Q75"/>
    <mergeCell ref="U75:V75"/>
    <mergeCell ref="W75:X75"/>
    <mergeCell ref="W76:X76"/>
    <mergeCell ref="S76:T76"/>
    <mergeCell ref="C76:F76"/>
    <mergeCell ref="G76:H76"/>
    <mergeCell ref="I76:K76"/>
    <mergeCell ref="M76:N76"/>
    <mergeCell ref="O76:Q76"/>
    <mergeCell ref="U76:V76"/>
    <mergeCell ref="C80:F80"/>
    <mergeCell ref="G80:H80"/>
    <mergeCell ref="I80:K80"/>
    <mergeCell ref="M80:N80"/>
    <mergeCell ref="O80:Q80"/>
    <mergeCell ref="U80:V80"/>
    <mergeCell ref="W80:X80"/>
    <mergeCell ref="I88:K89"/>
    <mergeCell ref="L88:L89"/>
    <mergeCell ref="M88:N89"/>
    <mergeCell ref="O88:Q89"/>
    <mergeCell ref="R88:R89"/>
    <mergeCell ref="S88:T89"/>
    <mergeCell ref="U88:V88"/>
    <mergeCell ref="Z78:Z79"/>
    <mergeCell ref="S80:T80"/>
    <mergeCell ref="B77:X77"/>
    <mergeCell ref="A78:A79"/>
    <mergeCell ref="B78:C79"/>
    <mergeCell ref="D78:X79"/>
    <mergeCell ref="Y78:Y79"/>
    <mergeCell ref="W81:X81"/>
    <mergeCell ref="S81:T81"/>
    <mergeCell ref="C81:F81"/>
    <mergeCell ref="G81:H81"/>
    <mergeCell ref="I81:K81"/>
    <mergeCell ref="M81:N81"/>
    <mergeCell ref="O81:Q81"/>
    <mergeCell ref="U81:V81"/>
    <mergeCell ref="O84:Q85"/>
    <mergeCell ref="R84:R85"/>
    <mergeCell ref="S84:T85"/>
    <mergeCell ref="U84:V84"/>
    <mergeCell ref="W84:X84"/>
    <mergeCell ref="U85:V85"/>
    <mergeCell ref="W85:X85"/>
    <mergeCell ref="B82:X82"/>
    <mergeCell ref="C83:X83"/>
    <mergeCell ref="C84:F85"/>
    <mergeCell ref="B24:B25"/>
    <mergeCell ref="M24:M25"/>
    <mergeCell ref="A24:A25"/>
    <mergeCell ref="C24:C25"/>
    <mergeCell ref="D24:D25"/>
    <mergeCell ref="E24:E25"/>
    <mergeCell ref="F24:F25"/>
    <mergeCell ref="G24:G25"/>
    <mergeCell ref="H24:H25"/>
    <mergeCell ref="A1:A2"/>
    <mergeCell ref="B1:B2"/>
    <mergeCell ref="C1:D1"/>
    <mergeCell ref="E1:F1"/>
    <mergeCell ref="G1:H1"/>
    <mergeCell ref="I1:J1"/>
    <mergeCell ref="W88:X88"/>
    <mergeCell ref="U89:V89"/>
    <mergeCell ref="W89:X89"/>
    <mergeCell ref="M86:N87"/>
    <mergeCell ref="O86:Q87"/>
    <mergeCell ref="R86:R87"/>
    <mergeCell ref="S86:T87"/>
    <mergeCell ref="U86:V86"/>
    <mergeCell ref="W86:X86"/>
    <mergeCell ref="U87:V87"/>
    <mergeCell ref="W87:X87"/>
    <mergeCell ref="C86:F87"/>
    <mergeCell ref="G86:H87"/>
    <mergeCell ref="I86:K87"/>
    <mergeCell ref="L86:L87"/>
    <mergeCell ref="C88:F89"/>
    <mergeCell ref="G88:H89"/>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0"/>
  <sheetViews>
    <sheetView tabSelected="1" zoomScale="130" zoomScaleNormal="130" workbookViewId="0">
      <pane ySplit="11" topLeftCell="A32" activePane="bottomLeft" state="frozen"/>
      <selection activeCell="A11" sqref="A11"/>
      <selection pane="bottomLeft" activeCell="G38" sqref="G38:G40"/>
    </sheetView>
  </sheetViews>
  <sheetFormatPr defaultColWidth="9" defaultRowHeight="15.75" x14ac:dyDescent="0.25"/>
  <cols>
    <col min="1" max="1" width="2.5" style="99" customWidth="1"/>
    <col min="2" max="2" width="18" style="99" customWidth="1"/>
    <col min="3" max="3" width="6.75" style="99" customWidth="1"/>
    <col min="4" max="4" width="6.25" style="99" customWidth="1"/>
    <col min="5" max="5" width="8.375" style="99" customWidth="1"/>
    <col min="6" max="6" width="5" style="99" customWidth="1"/>
    <col min="7" max="8" width="5.125" style="99" customWidth="1"/>
    <col min="9" max="10" width="4.625" style="99" customWidth="1"/>
    <col min="11" max="11" width="6.625" style="99" customWidth="1"/>
    <col min="12" max="12" width="4.875" style="99" bestFit="1" customWidth="1"/>
    <col min="13" max="13" width="19.625" style="99" customWidth="1"/>
    <col min="14" max="14" width="11.5" style="99" customWidth="1"/>
    <col min="15" max="16" width="6.875" style="99" customWidth="1"/>
    <col min="17" max="17" width="25.625" style="99" customWidth="1"/>
    <col min="18" max="18" width="1.5" style="97" customWidth="1"/>
    <col min="19" max="19" width="12.125" style="98" customWidth="1"/>
    <col min="20" max="20" width="8.125" style="97" customWidth="1"/>
    <col min="21" max="25" width="9" style="97"/>
    <col min="26" max="16384" width="9" style="99"/>
  </cols>
  <sheetData>
    <row r="1" spans="1:26" x14ac:dyDescent="0.25">
      <c r="A1" s="127" t="s">
        <v>824</v>
      </c>
      <c r="B1" s="127"/>
      <c r="C1" s="127"/>
      <c r="D1" s="127"/>
      <c r="E1" s="127"/>
      <c r="F1" s="127"/>
      <c r="G1" s="127"/>
      <c r="H1" s="127"/>
      <c r="I1" s="127"/>
      <c r="J1" s="127"/>
      <c r="K1" s="127"/>
      <c r="L1" s="127"/>
      <c r="M1" s="127"/>
      <c r="N1" s="127"/>
      <c r="O1" s="127"/>
      <c r="P1" s="127"/>
      <c r="Q1" s="127"/>
    </row>
    <row r="2" spans="1:26" x14ac:dyDescent="0.25">
      <c r="A2" s="127" t="s">
        <v>825</v>
      </c>
      <c r="B2" s="127"/>
      <c r="C2" s="127"/>
      <c r="D2" s="127"/>
      <c r="E2" s="127"/>
      <c r="F2" s="127"/>
      <c r="G2" s="127"/>
      <c r="H2" s="127"/>
      <c r="I2" s="127"/>
      <c r="J2" s="127"/>
      <c r="K2" s="127"/>
      <c r="L2" s="127"/>
      <c r="M2" s="127"/>
      <c r="N2" s="127"/>
      <c r="O2" s="127"/>
      <c r="P2" s="127"/>
      <c r="Q2" s="127"/>
    </row>
    <row r="3" spans="1:26" x14ac:dyDescent="0.25">
      <c r="A3" s="127" t="s">
        <v>826</v>
      </c>
      <c r="B3" s="127"/>
      <c r="C3" s="127"/>
      <c r="D3" s="127"/>
      <c r="E3" s="127"/>
      <c r="F3" s="127"/>
      <c r="G3" s="127"/>
      <c r="H3" s="127"/>
      <c r="I3" s="127"/>
      <c r="J3" s="127"/>
      <c r="K3" s="127"/>
      <c r="L3" s="127"/>
      <c r="M3" s="127"/>
      <c r="N3" s="127"/>
      <c r="O3" s="127"/>
      <c r="P3" s="127"/>
      <c r="Q3" s="127"/>
    </row>
    <row r="4" spans="1:26" x14ac:dyDescent="0.25">
      <c r="A4" s="127" t="s">
        <v>827</v>
      </c>
      <c r="B4" s="127"/>
      <c r="C4" s="127"/>
      <c r="D4" s="127"/>
      <c r="E4" s="127"/>
      <c r="F4" s="127"/>
      <c r="G4" s="127"/>
      <c r="H4" s="127"/>
      <c r="I4" s="127"/>
      <c r="J4" s="127"/>
      <c r="K4" s="127"/>
      <c r="L4" s="127"/>
      <c r="M4" s="127"/>
      <c r="N4" s="127"/>
      <c r="O4" s="127"/>
      <c r="P4" s="127"/>
      <c r="Q4" s="127"/>
    </row>
    <row r="5" spans="1:26" x14ac:dyDescent="0.25">
      <c r="A5" s="128"/>
      <c r="B5" s="129"/>
      <c r="C5" s="129"/>
      <c r="D5" s="129"/>
      <c r="E5" s="129"/>
      <c r="F5" s="129"/>
      <c r="G5" s="129"/>
      <c r="H5" s="129"/>
      <c r="I5" s="129"/>
      <c r="J5" s="129"/>
      <c r="K5" s="129"/>
      <c r="L5" s="129"/>
      <c r="M5" s="129"/>
      <c r="N5" s="129"/>
      <c r="O5" s="129"/>
      <c r="P5" s="129"/>
      <c r="Q5" s="129"/>
    </row>
    <row r="6" spans="1:26" x14ac:dyDescent="0.25">
      <c r="A6" s="174" t="s">
        <v>884</v>
      </c>
      <c r="B6" s="175"/>
      <c r="C6" s="175"/>
      <c r="D6" s="175"/>
      <c r="E6" s="175"/>
      <c r="F6" s="175"/>
      <c r="G6" s="175"/>
      <c r="H6" s="175"/>
      <c r="I6" s="175"/>
      <c r="J6" s="175"/>
      <c r="K6" s="175"/>
      <c r="L6" s="175"/>
      <c r="M6" s="175"/>
      <c r="N6" s="175"/>
      <c r="O6" s="175"/>
      <c r="P6" s="175"/>
      <c r="Q6" s="176"/>
    </row>
    <row r="7" spans="1:26" x14ac:dyDescent="0.25">
      <c r="A7" s="187" t="s">
        <v>883</v>
      </c>
      <c r="B7" s="188"/>
      <c r="C7" s="188"/>
      <c r="D7" s="188"/>
      <c r="E7" s="188"/>
      <c r="F7" s="188"/>
      <c r="G7" s="188"/>
      <c r="H7" s="188"/>
      <c r="I7" s="188"/>
      <c r="J7" s="188"/>
      <c r="K7" s="188"/>
      <c r="L7" s="188"/>
      <c r="M7" s="188"/>
      <c r="N7" s="188"/>
      <c r="O7" s="188"/>
      <c r="P7" s="188"/>
      <c r="Q7" s="189"/>
    </row>
    <row r="8" spans="1:26" x14ac:dyDescent="0.25">
      <c r="A8" s="195" t="s">
        <v>828</v>
      </c>
      <c r="B8" s="196"/>
      <c r="C8" s="196"/>
      <c r="D8" s="196"/>
      <c r="E8" s="196"/>
      <c r="F8" s="196"/>
      <c r="G8" s="196"/>
      <c r="H8" s="196"/>
      <c r="I8" s="196"/>
      <c r="J8" s="196"/>
      <c r="K8" s="196"/>
      <c r="L8" s="196"/>
      <c r="M8" s="196"/>
      <c r="N8" s="196"/>
      <c r="O8" s="197"/>
      <c r="P8" s="130"/>
      <c r="Q8" s="130"/>
    </row>
    <row r="9" spans="1:26" x14ac:dyDescent="0.25">
      <c r="A9" s="190" t="s">
        <v>842</v>
      </c>
      <c r="B9" s="191"/>
      <c r="C9" s="191"/>
      <c r="D9" s="191"/>
      <c r="E9" s="191"/>
      <c r="F9" s="191"/>
      <c r="G9" s="191"/>
      <c r="H9" s="191"/>
      <c r="I9" s="191"/>
      <c r="J9" s="191"/>
      <c r="K9" s="191"/>
      <c r="L9" s="191"/>
      <c r="M9" s="191"/>
      <c r="N9" s="191"/>
      <c r="O9" s="191"/>
      <c r="P9" s="191"/>
      <c r="Q9" s="192"/>
    </row>
    <row r="10" spans="1:26" x14ac:dyDescent="0.25">
      <c r="A10" s="195" t="s">
        <v>829</v>
      </c>
      <c r="B10" s="196"/>
      <c r="C10" s="196"/>
      <c r="D10" s="196"/>
      <c r="E10" s="196"/>
      <c r="F10" s="196"/>
      <c r="G10" s="196"/>
      <c r="H10" s="196"/>
      <c r="I10" s="196"/>
      <c r="J10" s="196"/>
      <c r="K10" s="196"/>
      <c r="L10" s="196"/>
      <c r="M10" s="196"/>
      <c r="N10" s="196"/>
      <c r="O10" s="196"/>
      <c r="P10" s="197"/>
      <c r="Q10" s="130"/>
    </row>
    <row r="11" spans="1:26" ht="25.5" customHeight="1" x14ac:dyDescent="0.15">
      <c r="A11" s="182" t="s">
        <v>0</v>
      </c>
      <c r="B11" s="182" t="s">
        <v>404</v>
      </c>
      <c r="C11" s="193" t="s">
        <v>407</v>
      </c>
      <c r="D11" s="194"/>
      <c r="E11" s="193" t="s">
        <v>408</v>
      </c>
      <c r="F11" s="194"/>
      <c r="G11" s="193" t="s">
        <v>750</v>
      </c>
      <c r="H11" s="194"/>
      <c r="I11" s="193" t="s">
        <v>751</v>
      </c>
      <c r="J11" s="194"/>
      <c r="K11" s="193" t="s">
        <v>752</v>
      </c>
      <c r="L11" s="194"/>
      <c r="M11" s="182" t="s">
        <v>753</v>
      </c>
      <c r="N11" s="182" t="s">
        <v>754</v>
      </c>
      <c r="O11" s="193" t="s">
        <v>755</v>
      </c>
      <c r="P11" s="194"/>
      <c r="Q11" s="182" t="s">
        <v>756</v>
      </c>
      <c r="R11" s="100"/>
      <c r="S11" s="101"/>
      <c r="T11" s="100"/>
      <c r="U11" s="100"/>
      <c r="V11" s="100"/>
      <c r="W11" s="100"/>
      <c r="X11" s="100"/>
      <c r="Y11" s="102"/>
      <c r="Z11" s="103"/>
    </row>
    <row r="12" spans="1:26" ht="12" customHeight="1" x14ac:dyDescent="0.15">
      <c r="A12" s="186"/>
      <c r="B12" s="186"/>
      <c r="C12" s="116" t="s">
        <v>405</v>
      </c>
      <c r="D12" s="116" t="s">
        <v>406</v>
      </c>
      <c r="E12" s="116" t="s">
        <v>405</v>
      </c>
      <c r="F12" s="116" t="s">
        <v>406</v>
      </c>
      <c r="G12" s="116" t="s">
        <v>405</v>
      </c>
      <c r="H12" s="116" t="s">
        <v>406</v>
      </c>
      <c r="I12" s="116" t="s">
        <v>405</v>
      </c>
      <c r="J12" s="116" t="s">
        <v>406</v>
      </c>
      <c r="K12" s="116" t="s">
        <v>405</v>
      </c>
      <c r="L12" s="116" t="s">
        <v>406</v>
      </c>
      <c r="M12" s="186"/>
      <c r="N12" s="186"/>
      <c r="O12" s="116" t="s">
        <v>405</v>
      </c>
      <c r="P12" s="116" t="s">
        <v>406</v>
      </c>
      <c r="Q12" s="186"/>
      <c r="R12" s="100"/>
      <c r="S12" s="101"/>
      <c r="T12" s="100"/>
      <c r="U12" s="100"/>
      <c r="V12" s="100"/>
      <c r="W12" s="100"/>
      <c r="X12" s="100"/>
      <c r="Y12" s="102"/>
      <c r="Z12" s="103"/>
    </row>
    <row r="13" spans="1:26" ht="11.25" customHeight="1" x14ac:dyDescent="0.15">
      <c r="A13" s="116">
        <v>1</v>
      </c>
      <c r="B13" s="116">
        <v>2</v>
      </c>
      <c r="C13" s="116">
        <v>3</v>
      </c>
      <c r="D13" s="116">
        <v>4</v>
      </c>
      <c r="E13" s="116">
        <v>5</v>
      </c>
      <c r="F13" s="116">
        <v>6</v>
      </c>
      <c r="G13" s="116">
        <v>7</v>
      </c>
      <c r="H13" s="116">
        <v>8</v>
      </c>
      <c r="I13" s="116">
        <v>9</v>
      </c>
      <c r="J13" s="116">
        <v>10</v>
      </c>
      <c r="K13" s="116">
        <v>11</v>
      </c>
      <c r="L13" s="116">
        <v>12</v>
      </c>
      <c r="M13" s="116">
        <v>13</v>
      </c>
      <c r="N13" s="116">
        <v>14</v>
      </c>
      <c r="O13" s="116">
        <v>15</v>
      </c>
      <c r="P13" s="116">
        <v>16</v>
      </c>
      <c r="Q13" s="116">
        <v>17</v>
      </c>
      <c r="R13" s="100"/>
      <c r="S13" s="101"/>
      <c r="T13" s="100"/>
      <c r="U13" s="100"/>
      <c r="V13" s="100"/>
      <c r="W13" s="100"/>
      <c r="X13" s="100"/>
      <c r="Y13" s="102"/>
      <c r="Z13" s="103"/>
    </row>
    <row r="14" spans="1:26" s="108" customFormat="1" ht="29.25" customHeight="1" x14ac:dyDescent="0.15">
      <c r="A14" s="119"/>
      <c r="B14" s="120" t="s">
        <v>876</v>
      </c>
      <c r="C14" s="123">
        <f>C16+C22+C72+C74+C79</f>
        <v>36880.5</v>
      </c>
      <c r="D14" s="123">
        <f t="shared" ref="D14:J14" si="0">D16+D22+D72+D74+D79</f>
        <v>36880.5</v>
      </c>
      <c r="E14" s="123">
        <f t="shared" si="0"/>
        <v>86684.800000000003</v>
      </c>
      <c r="F14" s="123">
        <f t="shared" si="0"/>
        <v>84507.53</v>
      </c>
      <c r="G14" s="123">
        <f>G16+G22+G72+G74+G79</f>
        <v>95584.6</v>
      </c>
      <c r="H14" s="123">
        <f t="shared" si="0"/>
        <v>89170.590000000011</v>
      </c>
      <c r="I14" s="123">
        <f>I16+I22+I72+I74+I79</f>
        <v>0</v>
      </c>
      <c r="J14" s="123">
        <f t="shared" si="0"/>
        <v>0</v>
      </c>
      <c r="K14" s="123">
        <f t="shared" ref="K14" si="1">K16+K22+K72+K74+K79</f>
        <v>219149.90000000002</v>
      </c>
      <c r="L14" s="123">
        <f>L16+L22+L72+L74+L79</f>
        <v>210558.61999999997</v>
      </c>
      <c r="M14" s="119"/>
      <c r="N14" s="119" t="s">
        <v>710</v>
      </c>
      <c r="O14" s="119" t="s">
        <v>710</v>
      </c>
      <c r="P14" s="119" t="s">
        <v>710</v>
      </c>
      <c r="Q14" s="119" t="s">
        <v>710</v>
      </c>
      <c r="R14" s="104"/>
      <c r="S14" s="105"/>
      <c r="T14" s="104"/>
      <c r="U14" s="104"/>
      <c r="V14" s="104"/>
      <c r="W14" s="104"/>
      <c r="X14" s="104"/>
      <c r="Y14" s="106"/>
      <c r="Z14" s="107"/>
    </row>
    <row r="15" spans="1:26" s="108" customFormat="1" ht="54" customHeight="1" x14ac:dyDescent="0.15">
      <c r="A15" s="119"/>
      <c r="B15" s="120" t="s">
        <v>808</v>
      </c>
      <c r="C15" s="115" t="s">
        <v>710</v>
      </c>
      <c r="D15" s="115" t="s">
        <v>710</v>
      </c>
      <c r="E15" s="115" t="s">
        <v>710</v>
      </c>
      <c r="F15" s="115" t="s">
        <v>710</v>
      </c>
      <c r="G15" s="115" t="s">
        <v>710</v>
      </c>
      <c r="H15" s="115" t="s">
        <v>710</v>
      </c>
      <c r="I15" s="115" t="s">
        <v>710</v>
      </c>
      <c r="J15" s="115" t="s">
        <v>710</v>
      </c>
      <c r="K15" s="115" t="s">
        <v>710</v>
      </c>
      <c r="L15" s="115" t="s">
        <v>710</v>
      </c>
      <c r="M15" s="119" t="s">
        <v>710</v>
      </c>
      <c r="N15" s="116" t="s">
        <v>800</v>
      </c>
      <c r="O15" s="119">
        <v>6</v>
      </c>
      <c r="P15" s="119">
        <v>6</v>
      </c>
      <c r="Q15" s="119"/>
      <c r="R15" s="104"/>
      <c r="S15" s="105"/>
      <c r="T15" s="104"/>
      <c r="U15" s="104"/>
      <c r="V15" s="104"/>
      <c r="W15" s="104"/>
      <c r="X15" s="104"/>
      <c r="Y15" s="106"/>
      <c r="Z15" s="107"/>
    </row>
    <row r="16" spans="1:26" s="108" customFormat="1" ht="27" customHeight="1" x14ac:dyDescent="0.15">
      <c r="A16" s="119">
        <v>1</v>
      </c>
      <c r="B16" s="120" t="s">
        <v>875</v>
      </c>
      <c r="C16" s="123">
        <f t="shared" ref="C16:K16" si="2">C18+C20</f>
        <v>0</v>
      </c>
      <c r="D16" s="123">
        <f t="shared" si="2"/>
        <v>0</v>
      </c>
      <c r="E16" s="123">
        <f t="shared" si="2"/>
        <v>43262.8</v>
      </c>
      <c r="F16" s="123">
        <f t="shared" si="2"/>
        <v>43262.8</v>
      </c>
      <c r="G16" s="123">
        <f t="shared" si="2"/>
        <v>8543.7999999999993</v>
      </c>
      <c r="H16" s="123">
        <f t="shared" si="2"/>
        <v>6251.7</v>
      </c>
      <c r="I16" s="123">
        <f t="shared" si="2"/>
        <v>0</v>
      </c>
      <c r="J16" s="123">
        <f t="shared" si="2"/>
        <v>0</v>
      </c>
      <c r="K16" s="123">
        <f t="shared" si="2"/>
        <v>51806.600000000006</v>
      </c>
      <c r="L16" s="123">
        <f>L18+L20</f>
        <v>49514.5</v>
      </c>
      <c r="M16" s="119"/>
      <c r="N16" s="119"/>
      <c r="O16" s="119"/>
      <c r="P16" s="119"/>
      <c r="Q16" s="119"/>
      <c r="R16" s="104"/>
      <c r="S16" s="105"/>
      <c r="T16" s="104"/>
      <c r="U16" s="104"/>
      <c r="V16" s="104"/>
      <c r="W16" s="104"/>
      <c r="X16" s="104"/>
      <c r="Y16" s="106"/>
      <c r="Z16" s="107"/>
    </row>
    <row r="17" spans="1:26" s="108" customFormat="1" ht="43.5" customHeight="1" x14ac:dyDescent="0.15">
      <c r="A17" s="119"/>
      <c r="B17" s="120" t="s">
        <v>809</v>
      </c>
      <c r="C17" s="115" t="s">
        <v>710</v>
      </c>
      <c r="D17" s="115" t="s">
        <v>710</v>
      </c>
      <c r="E17" s="115" t="s">
        <v>710</v>
      </c>
      <c r="F17" s="115" t="s">
        <v>710</v>
      </c>
      <c r="G17" s="115" t="s">
        <v>710</v>
      </c>
      <c r="H17" s="115" t="s">
        <v>710</v>
      </c>
      <c r="I17" s="115" t="s">
        <v>710</v>
      </c>
      <c r="J17" s="115" t="s">
        <v>710</v>
      </c>
      <c r="K17" s="115" t="s">
        <v>710</v>
      </c>
      <c r="L17" s="115" t="s">
        <v>710</v>
      </c>
      <c r="M17" s="119" t="s">
        <v>710</v>
      </c>
      <c r="N17" s="119" t="s">
        <v>801</v>
      </c>
      <c r="O17" s="119">
        <v>34.5</v>
      </c>
      <c r="P17" s="119">
        <v>34.5</v>
      </c>
      <c r="Q17" s="119"/>
      <c r="R17" s="104"/>
      <c r="S17" s="105"/>
      <c r="T17" s="104"/>
      <c r="U17" s="104"/>
      <c r="V17" s="104"/>
      <c r="W17" s="104"/>
      <c r="X17" s="104"/>
      <c r="Y17" s="106"/>
      <c r="Z17" s="107"/>
    </row>
    <row r="18" spans="1:26" s="108" customFormat="1" ht="53.25" customHeight="1" x14ac:dyDescent="0.15">
      <c r="A18" s="121" t="s">
        <v>17</v>
      </c>
      <c r="B18" s="113" t="s">
        <v>761</v>
      </c>
      <c r="C18" s="124">
        <f>C19</f>
        <v>0</v>
      </c>
      <c r="D18" s="124">
        <f t="shared" ref="D18:K18" si="3">D19</f>
        <v>0</v>
      </c>
      <c r="E18" s="124">
        <f t="shared" si="3"/>
        <v>43262.8</v>
      </c>
      <c r="F18" s="124">
        <f t="shared" si="3"/>
        <v>43262.8</v>
      </c>
      <c r="G18" s="124">
        <f t="shared" si="3"/>
        <v>8042.3</v>
      </c>
      <c r="H18" s="124">
        <f>H19</f>
        <v>5750.2</v>
      </c>
      <c r="I18" s="124">
        <f t="shared" si="3"/>
        <v>0</v>
      </c>
      <c r="J18" s="124">
        <f t="shared" si="3"/>
        <v>0</v>
      </c>
      <c r="K18" s="124">
        <f t="shared" si="3"/>
        <v>51305.100000000006</v>
      </c>
      <c r="L18" s="124">
        <f>L19</f>
        <v>49013</v>
      </c>
      <c r="M18" s="113" t="str">
        <f>M19</f>
        <v>Экономия в следствии проведения торгов</v>
      </c>
      <c r="N18" s="119" t="s">
        <v>841</v>
      </c>
      <c r="O18" s="119">
        <f>O19</f>
        <v>2</v>
      </c>
      <c r="P18" s="119">
        <f>P19</f>
        <v>2</v>
      </c>
      <c r="Q18" s="119"/>
      <c r="R18" s="104"/>
      <c r="S18" s="109"/>
      <c r="T18" s="104"/>
      <c r="U18" s="104"/>
      <c r="V18" s="104"/>
      <c r="W18" s="104"/>
      <c r="X18" s="104"/>
      <c r="Y18" s="106"/>
      <c r="Z18" s="107"/>
    </row>
    <row r="19" spans="1:26" ht="52.5" customHeight="1" x14ac:dyDescent="0.15">
      <c r="A19" s="114" t="s">
        <v>762</v>
      </c>
      <c r="B19" s="114" t="s">
        <v>763</v>
      </c>
      <c r="C19" s="125">
        <v>0</v>
      </c>
      <c r="D19" s="125">
        <v>0</v>
      </c>
      <c r="E19" s="125">
        <f>16040+27222.8</f>
        <v>43262.8</v>
      </c>
      <c r="F19" s="125">
        <f>16040+27222.8</f>
        <v>43262.8</v>
      </c>
      <c r="G19" s="125">
        <f>7767.3+275</f>
        <v>8042.3</v>
      </c>
      <c r="H19" s="125">
        <f>5475.2+275</f>
        <v>5750.2</v>
      </c>
      <c r="I19" s="125">
        <v>0</v>
      </c>
      <c r="J19" s="125">
        <v>0</v>
      </c>
      <c r="K19" s="125">
        <f>C19+E19+G19+I19</f>
        <v>51305.100000000006</v>
      </c>
      <c r="L19" s="125">
        <f>D19+F19+H19+J19</f>
        <v>49013</v>
      </c>
      <c r="M19" s="113" t="s">
        <v>831</v>
      </c>
      <c r="N19" s="116" t="s">
        <v>841</v>
      </c>
      <c r="O19" s="116">
        <v>2</v>
      </c>
      <c r="P19" s="116">
        <v>2</v>
      </c>
      <c r="Q19" s="116"/>
      <c r="R19" s="100"/>
      <c r="S19" s="101"/>
      <c r="T19" s="100"/>
      <c r="V19" s="100"/>
      <c r="W19" s="100"/>
      <c r="X19" s="100"/>
      <c r="Y19" s="102"/>
      <c r="Z19" s="103"/>
    </row>
    <row r="20" spans="1:26" s="108" customFormat="1" ht="52.15" customHeight="1" x14ac:dyDescent="0.15">
      <c r="A20" s="119" t="s">
        <v>881</v>
      </c>
      <c r="B20" s="95" t="s">
        <v>843</v>
      </c>
      <c r="C20" s="123">
        <f>C21</f>
        <v>0</v>
      </c>
      <c r="D20" s="123">
        <f t="shared" ref="D20:L20" si="4">D21</f>
        <v>0</v>
      </c>
      <c r="E20" s="123">
        <f t="shared" si="4"/>
        <v>0</v>
      </c>
      <c r="F20" s="123">
        <f t="shared" si="4"/>
        <v>0</v>
      </c>
      <c r="G20" s="123">
        <f t="shared" si="4"/>
        <v>501.5</v>
      </c>
      <c r="H20" s="123">
        <f t="shared" si="4"/>
        <v>501.5</v>
      </c>
      <c r="I20" s="123">
        <f t="shared" si="4"/>
        <v>0</v>
      </c>
      <c r="J20" s="123">
        <f t="shared" si="4"/>
        <v>0</v>
      </c>
      <c r="K20" s="123">
        <f t="shared" si="4"/>
        <v>501.5</v>
      </c>
      <c r="L20" s="123">
        <f t="shared" si="4"/>
        <v>501.5</v>
      </c>
      <c r="M20" s="119"/>
      <c r="N20" s="95" t="s">
        <v>845</v>
      </c>
      <c r="O20" s="119">
        <v>1</v>
      </c>
      <c r="P20" s="119">
        <v>1</v>
      </c>
      <c r="Q20" s="119"/>
      <c r="R20" s="104"/>
      <c r="S20" s="105"/>
      <c r="T20" s="104"/>
      <c r="U20" s="104"/>
      <c r="V20" s="104"/>
      <c r="W20" s="104"/>
      <c r="X20" s="104"/>
      <c r="Y20" s="106"/>
      <c r="Z20" s="107"/>
    </row>
    <row r="21" spans="1:26" ht="55.5" customHeight="1" x14ac:dyDescent="0.15">
      <c r="A21" s="116" t="s">
        <v>882</v>
      </c>
      <c r="B21" s="94" t="s">
        <v>844</v>
      </c>
      <c r="C21" s="126">
        <v>0</v>
      </c>
      <c r="D21" s="126">
        <v>0</v>
      </c>
      <c r="E21" s="126">
        <v>0</v>
      </c>
      <c r="F21" s="126">
        <v>0</v>
      </c>
      <c r="G21" s="126">
        <v>501.5</v>
      </c>
      <c r="H21" s="126">
        <v>501.5</v>
      </c>
      <c r="I21" s="126">
        <v>0</v>
      </c>
      <c r="J21" s="126">
        <v>0</v>
      </c>
      <c r="K21" s="126">
        <f>C21+E21+G21+I21</f>
        <v>501.5</v>
      </c>
      <c r="L21" s="126">
        <f>D21+F21+H21+J21</f>
        <v>501.5</v>
      </c>
      <c r="M21" s="116"/>
      <c r="N21" s="116" t="s">
        <v>845</v>
      </c>
      <c r="O21" s="116">
        <v>1</v>
      </c>
      <c r="P21" s="116">
        <v>1</v>
      </c>
      <c r="Q21" s="116"/>
      <c r="R21" s="100"/>
      <c r="S21" s="101"/>
      <c r="T21" s="100"/>
      <c r="U21" s="100"/>
      <c r="V21" s="100"/>
      <c r="W21" s="100"/>
      <c r="X21" s="100"/>
      <c r="Y21" s="102"/>
      <c r="Z21" s="103"/>
    </row>
    <row r="22" spans="1:26" s="108" customFormat="1" ht="28.5" customHeight="1" x14ac:dyDescent="0.15">
      <c r="A22" s="119" t="s">
        <v>82</v>
      </c>
      <c r="B22" s="95" t="s">
        <v>877</v>
      </c>
      <c r="C22" s="123">
        <f>C26+C33+C38+C45+C48+C51+C56+C61+C66+C69</f>
        <v>36880.5</v>
      </c>
      <c r="D22" s="123">
        <f t="shared" ref="D22:H22" si="5">D26+D33+D38+D45+D48+D51+D56+D61+D66+D69</f>
        <v>36880.5</v>
      </c>
      <c r="E22" s="123">
        <f t="shared" si="5"/>
        <v>40211.5</v>
      </c>
      <c r="F22" s="123">
        <f t="shared" si="5"/>
        <v>38034.33</v>
      </c>
      <c r="G22" s="123">
        <f>G26+G33+G38+G45+G48+G51+G56+G61+G66+G69</f>
        <v>87040.8</v>
      </c>
      <c r="H22" s="123">
        <f t="shared" si="5"/>
        <v>82918.890000000014</v>
      </c>
      <c r="I22" s="123">
        <f t="shared" ref="I22:K22" si="6">I26+I33+I38+I45+I48+I51+I56+I61+I66+I69</f>
        <v>0</v>
      </c>
      <c r="J22" s="123">
        <f t="shared" si="6"/>
        <v>0</v>
      </c>
      <c r="K22" s="123">
        <f t="shared" si="6"/>
        <v>164132.80000000002</v>
      </c>
      <c r="L22" s="123">
        <f>L26+L33+L38+L45+L48+L51+L56+L61+L66+L69</f>
        <v>157833.71999999997</v>
      </c>
      <c r="M22" s="119"/>
      <c r="N22" s="119" t="s">
        <v>710</v>
      </c>
      <c r="O22" s="119" t="s">
        <v>710</v>
      </c>
      <c r="P22" s="119" t="s">
        <v>710</v>
      </c>
      <c r="Q22" s="119" t="s">
        <v>710</v>
      </c>
      <c r="R22" s="104"/>
      <c r="S22" s="105"/>
      <c r="T22" s="104"/>
      <c r="U22" s="104"/>
      <c r="V22" s="104"/>
      <c r="W22" s="104"/>
      <c r="X22" s="104"/>
      <c r="Y22" s="106"/>
      <c r="Z22" s="107"/>
    </row>
    <row r="23" spans="1:26" s="108" customFormat="1" ht="23.25" customHeight="1" x14ac:dyDescent="0.15">
      <c r="A23" s="178"/>
      <c r="B23" s="184" t="s">
        <v>810</v>
      </c>
      <c r="C23" s="177" t="s">
        <v>710</v>
      </c>
      <c r="D23" s="177" t="s">
        <v>710</v>
      </c>
      <c r="E23" s="177" t="s">
        <v>710</v>
      </c>
      <c r="F23" s="177" t="s">
        <v>710</v>
      </c>
      <c r="G23" s="177" t="s">
        <v>710</v>
      </c>
      <c r="H23" s="177" t="s">
        <v>710</v>
      </c>
      <c r="I23" s="177" t="s">
        <v>710</v>
      </c>
      <c r="J23" s="177" t="s">
        <v>710</v>
      </c>
      <c r="K23" s="177"/>
      <c r="L23" s="177" t="s">
        <v>710</v>
      </c>
      <c r="M23" s="178" t="s">
        <v>710</v>
      </c>
      <c r="N23" s="120" t="s">
        <v>802</v>
      </c>
      <c r="O23" s="116">
        <v>3</v>
      </c>
      <c r="P23" s="119">
        <f>O23</f>
        <v>3</v>
      </c>
      <c r="Q23" s="119"/>
      <c r="R23" s="104"/>
      <c r="S23" s="105"/>
      <c r="T23" s="104"/>
      <c r="U23" s="104"/>
      <c r="V23" s="104"/>
      <c r="W23" s="104"/>
      <c r="X23" s="104"/>
      <c r="Y23" s="106"/>
      <c r="Z23" s="107"/>
    </row>
    <row r="24" spans="1:26" s="108" customFormat="1" ht="24" customHeight="1" x14ac:dyDescent="0.15">
      <c r="A24" s="178"/>
      <c r="B24" s="184"/>
      <c r="C24" s="177"/>
      <c r="D24" s="177"/>
      <c r="E24" s="177"/>
      <c r="F24" s="177"/>
      <c r="G24" s="177"/>
      <c r="H24" s="177"/>
      <c r="I24" s="177"/>
      <c r="J24" s="177"/>
      <c r="K24" s="177"/>
      <c r="L24" s="177"/>
      <c r="M24" s="178"/>
      <c r="N24" s="120" t="s">
        <v>803</v>
      </c>
      <c r="O24" s="116">
        <v>12</v>
      </c>
      <c r="P24" s="119">
        <f t="shared" ref="P24:P25" si="7">O24</f>
        <v>12</v>
      </c>
      <c r="Q24" s="119"/>
      <c r="R24" s="104"/>
      <c r="S24" s="105"/>
      <c r="T24" s="104"/>
      <c r="U24" s="104"/>
      <c r="V24" s="104"/>
      <c r="W24" s="104"/>
      <c r="X24" s="104"/>
      <c r="Y24" s="106"/>
      <c r="Z24" s="107"/>
    </row>
    <row r="25" spans="1:26" s="108" customFormat="1" ht="23.25" customHeight="1" x14ac:dyDescent="0.15">
      <c r="A25" s="178"/>
      <c r="B25" s="184"/>
      <c r="C25" s="177"/>
      <c r="D25" s="177"/>
      <c r="E25" s="177"/>
      <c r="F25" s="177"/>
      <c r="G25" s="177"/>
      <c r="H25" s="177"/>
      <c r="I25" s="177"/>
      <c r="J25" s="177"/>
      <c r="K25" s="177"/>
      <c r="L25" s="177"/>
      <c r="M25" s="178"/>
      <c r="N25" s="120" t="s">
        <v>804</v>
      </c>
      <c r="O25" s="116">
        <v>10</v>
      </c>
      <c r="P25" s="119">
        <f t="shared" si="7"/>
        <v>10</v>
      </c>
      <c r="Q25" s="119"/>
      <c r="R25" s="104"/>
      <c r="S25" s="105"/>
      <c r="T25" s="104"/>
      <c r="U25" s="104"/>
      <c r="V25" s="104"/>
      <c r="W25" s="104"/>
      <c r="X25" s="104"/>
      <c r="Y25" s="106"/>
      <c r="Z25" s="107"/>
    </row>
    <row r="26" spans="1:26" s="108" customFormat="1" ht="24" hidden="1" customHeight="1" x14ac:dyDescent="0.15">
      <c r="A26" s="178" t="s">
        <v>84</v>
      </c>
      <c r="B26" s="178" t="s">
        <v>790</v>
      </c>
      <c r="C26" s="179">
        <f>C30</f>
        <v>0</v>
      </c>
      <c r="D26" s="179">
        <f t="shared" ref="D26:J26" si="8">D30</f>
        <v>0</v>
      </c>
      <c r="E26" s="179">
        <f t="shared" si="8"/>
        <v>0</v>
      </c>
      <c r="F26" s="179">
        <f t="shared" si="8"/>
        <v>0</v>
      </c>
      <c r="G26" s="179">
        <f t="shared" si="8"/>
        <v>4330.5</v>
      </c>
      <c r="H26" s="179">
        <f>H30</f>
        <v>535.5</v>
      </c>
      <c r="I26" s="179">
        <f t="shared" si="8"/>
        <v>0</v>
      </c>
      <c r="J26" s="179">
        <f t="shared" si="8"/>
        <v>0</v>
      </c>
      <c r="K26" s="179">
        <f>K30</f>
        <v>4330.5</v>
      </c>
      <c r="L26" s="179">
        <f>L30</f>
        <v>535.5</v>
      </c>
      <c r="M26" s="165" t="str">
        <f>M30</f>
        <v>Контракты будут оплачены в 2022 году</v>
      </c>
      <c r="N26" s="95" t="s">
        <v>27</v>
      </c>
      <c r="O26" s="119">
        <f>O30</f>
        <v>0</v>
      </c>
      <c r="P26" s="119">
        <f>P30</f>
        <v>0</v>
      </c>
      <c r="Q26" s="178" t="str">
        <f>Q30</f>
        <v>документы не приняты или отправлены на доработку</v>
      </c>
      <c r="R26" s="104"/>
      <c r="S26" s="105"/>
      <c r="T26" s="104"/>
      <c r="U26" s="104"/>
      <c r="V26" s="104"/>
      <c r="W26" s="104"/>
      <c r="X26" s="104"/>
      <c r="Y26" s="106"/>
      <c r="Z26" s="107"/>
    </row>
    <row r="27" spans="1:26" s="108" customFormat="1" ht="0.75" customHeight="1" x14ac:dyDescent="0.15">
      <c r="A27" s="178"/>
      <c r="B27" s="178"/>
      <c r="C27" s="179"/>
      <c r="D27" s="179"/>
      <c r="E27" s="179"/>
      <c r="F27" s="179"/>
      <c r="G27" s="179"/>
      <c r="H27" s="179"/>
      <c r="I27" s="179"/>
      <c r="J27" s="179"/>
      <c r="K27" s="179"/>
      <c r="L27" s="179"/>
      <c r="M27" s="165"/>
      <c r="N27" s="95" t="s">
        <v>838</v>
      </c>
      <c r="O27" s="119">
        <f>O31</f>
        <v>1</v>
      </c>
      <c r="P27" s="119">
        <f>P31</f>
        <v>1</v>
      </c>
      <c r="Q27" s="178"/>
      <c r="R27" s="104"/>
      <c r="S27" s="105"/>
      <c r="T27" s="104"/>
      <c r="U27" s="104"/>
      <c r="V27" s="104"/>
      <c r="W27" s="104"/>
      <c r="X27" s="104"/>
      <c r="Y27" s="106"/>
      <c r="Z27" s="107"/>
    </row>
    <row r="28" spans="1:26" s="108" customFormat="1" ht="155.25" customHeight="1" x14ac:dyDescent="0.15">
      <c r="A28" s="178"/>
      <c r="B28" s="178"/>
      <c r="C28" s="179"/>
      <c r="D28" s="179"/>
      <c r="E28" s="179"/>
      <c r="F28" s="179"/>
      <c r="G28" s="179"/>
      <c r="H28" s="179"/>
      <c r="I28" s="179"/>
      <c r="J28" s="179"/>
      <c r="K28" s="179"/>
      <c r="L28" s="179"/>
      <c r="M28" s="165"/>
      <c r="N28" s="95" t="s">
        <v>830</v>
      </c>
      <c r="O28" s="119">
        <f>O32</f>
        <v>3</v>
      </c>
      <c r="P28" s="119">
        <f>P32</f>
        <v>1</v>
      </c>
      <c r="Q28" s="178"/>
      <c r="R28" s="104"/>
      <c r="S28" s="105"/>
      <c r="T28" s="104"/>
      <c r="U28" s="104"/>
      <c r="V28" s="104"/>
      <c r="W28" s="104"/>
      <c r="X28" s="104"/>
      <c r="Y28" s="106"/>
      <c r="Z28" s="107"/>
    </row>
    <row r="29" spans="1:26" s="108" customFormat="1" ht="9.75" customHeight="1" x14ac:dyDescent="0.15">
      <c r="A29" s="119"/>
      <c r="B29" s="95" t="s">
        <v>765</v>
      </c>
      <c r="C29" s="115"/>
      <c r="D29" s="115"/>
      <c r="E29" s="115"/>
      <c r="F29" s="115"/>
      <c r="G29" s="115"/>
      <c r="H29" s="115"/>
      <c r="I29" s="115"/>
      <c r="J29" s="115"/>
      <c r="K29" s="115"/>
      <c r="L29" s="115"/>
      <c r="M29" s="119"/>
      <c r="N29" s="119"/>
      <c r="O29" s="119"/>
      <c r="P29" s="119"/>
      <c r="Q29" s="119"/>
      <c r="R29" s="104"/>
      <c r="S29" s="105"/>
      <c r="T29" s="104"/>
      <c r="U29" s="104"/>
      <c r="V29" s="104"/>
      <c r="W29" s="104"/>
      <c r="X29" s="104"/>
      <c r="Y29" s="106"/>
      <c r="Z29" s="107"/>
    </row>
    <row r="30" spans="1:26" s="108" customFormat="1" ht="23.25" hidden="1" customHeight="1" x14ac:dyDescent="0.15">
      <c r="A30" s="178" t="s">
        <v>798</v>
      </c>
      <c r="B30" s="165" t="s">
        <v>832</v>
      </c>
      <c r="C30" s="164">
        <v>0</v>
      </c>
      <c r="D30" s="164">
        <v>0</v>
      </c>
      <c r="E30" s="164">
        <v>0</v>
      </c>
      <c r="F30" s="164">
        <v>0</v>
      </c>
      <c r="G30" s="164">
        <f>3000+535.5+795</f>
        <v>4330.5</v>
      </c>
      <c r="H30" s="164">
        <v>535.5</v>
      </c>
      <c r="I30" s="164">
        <v>0</v>
      </c>
      <c r="J30" s="164">
        <v>0</v>
      </c>
      <c r="K30" s="164">
        <f>C30+E30+G30+I30</f>
        <v>4330.5</v>
      </c>
      <c r="L30" s="164">
        <f>D30+F30+H30+J30</f>
        <v>535.5</v>
      </c>
      <c r="M30" s="165" t="s">
        <v>871</v>
      </c>
      <c r="N30" s="94" t="s">
        <v>27</v>
      </c>
      <c r="O30" s="116">
        <v>0</v>
      </c>
      <c r="P30" s="112">
        <v>0</v>
      </c>
      <c r="Q30" s="165" t="s">
        <v>807</v>
      </c>
      <c r="R30" s="104"/>
      <c r="S30" s="105"/>
      <c r="T30" s="104"/>
      <c r="U30" s="104"/>
      <c r="V30" s="104"/>
      <c r="W30" s="104"/>
      <c r="X30" s="104"/>
      <c r="Y30" s="106"/>
      <c r="Z30" s="107"/>
    </row>
    <row r="31" spans="1:26" s="108" customFormat="1" ht="65.25" hidden="1" customHeight="1" x14ac:dyDescent="0.15">
      <c r="A31" s="178"/>
      <c r="B31" s="165"/>
      <c r="C31" s="164"/>
      <c r="D31" s="164"/>
      <c r="E31" s="164"/>
      <c r="F31" s="164"/>
      <c r="G31" s="164"/>
      <c r="H31" s="164"/>
      <c r="I31" s="164"/>
      <c r="J31" s="164"/>
      <c r="K31" s="164"/>
      <c r="L31" s="164"/>
      <c r="M31" s="165"/>
      <c r="N31" s="94" t="s">
        <v>838</v>
      </c>
      <c r="O31" s="116">
        <v>1</v>
      </c>
      <c r="P31" s="112">
        <v>1</v>
      </c>
      <c r="Q31" s="165"/>
      <c r="R31" s="104"/>
      <c r="S31" s="105"/>
      <c r="T31" s="104"/>
      <c r="U31" s="104"/>
      <c r="V31" s="104"/>
      <c r="W31" s="104"/>
      <c r="X31" s="104"/>
      <c r="Y31" s="106"/>
      <c r="Z31" s="107"/>
    </row>
    <row r="32" spans="1:26" s="108" customFormat="1" ht="132" customHeight="1" x14ac:dyDescent="0.15">
      <c r="A32" s="178"/>
      <c r="B32" s="165"/>
      <c r="C32" s="164"/>
      <c r="D32" s="164"/>
      <c r="E32" s="164"/>
      <c r="F32" s="164"/>
      <c r="G32" s="164"/>
      <c r="H32" s="164"/>
      <c r="I32" s="164"/>
      <c r="J32" s="164"/>
      <c r="K32" s="164"/>
      <c r="L32" s="164"/>
      <c r="M32" s="165"/>
      <c r="N32" s="94" t="s">
        <v>830</v>
      </c>
      <c r="O32" s="116">
        <v>3</v>
      </c>
      <c r="P32" s="112">
        <v>1</v>
      </c>
      <c r="Q32" s="165"/>
      <c r="R32" s="104"/>
      <c r="S32" s="105"/>
      <c r="T32" s="104"/>
      <c r="U32" s="104"/>
      <c r="V32" s="104"/>
      <c r="W32" s="104"/>
      <c r="X32" s="104"/>
      <c r="Y32" s="106"/>
      <c r="Z32" s="107"/>
    </row>
    <row r="33" spans="1:26" s="108" customFormat="1" ht="31.5" customHeight="1" x14ac:dyDescent="0.15">
      <c r="A33" s="166" t="s">
        <v>85</v>
      </c>
      <c r="B33" s="168" t="s">
        <v>791</v>
      </c>
      <c r="C33" s="172">
        <f>C36</f>
        <v>0</v>
      </c>
      <c r="D33" s="172">
        <f t="shared" ref="D33:L33" si="9">D36</f>
        <v>0</v>
      </c>
      <c r="E33" s="172">
        <f t="shared" si="9"/>
        <v>0</v>
      </c>
      <c r="F33" s="172">
        <f t="shared" si="9"/>
        <v>0</v>
      </c>
      <c r="G33" s="172">
        <f t="shared" si="9"/>
        <v>19669.7</v>
      </c>
      <c r="H33" s="172">
        <f t="shared" si="9"/>
        <v>19662.400000000001</v>
      </c>
      <c r="I33" s="172">
        <f t="shared" si="9"/>
        <v>0</v>
      </c>
      <c r="J33" s="172">
        <f t="shared" si="9"/>
        <v>0</v>
      </c>
      <c r="K33" s="172">
        <f t="shared" si="9"/>
        <v>19669.7</v>
      </c>
      <c r="L33" s="172">
        <f t="shared" si="9"/>
        <v>19662.400000000001</v>
      </c>
      <c r="M33" s="168" t="s">
        <v>833</v>
      </c>
      <c r="N33" s="116" t="s">
        <v>839</v>
      </c>
      <c r="O33" s="119">
        <f>O36</f>
        <v>10</v>
      </c>
      <c r="P33" s="119">
        <f>P36</f>
        <v>15</v>
      </c>
      <c r="Q33" s="168"/>
      <c r="R33" s="104"/>
      <c r="S33" s="105"/>
      <c r="T33" s="104"/>
      <c r="U33" s="104"/>
      <c r="V33" s="104"/>
      <c r="W33" s="104"/>
      <c r="X33" s="104"/>
      <c r="Y33" s="106"/>
      <c r="Z33" s="107"/>
    </row>
    <row r="34" spans="1:26" s="108" customFormat="1" ht="31.5" customHeight="1" x14ac:dyDescent="0.15">
      <c r="A34" s="167"/>
      <c r="B34" s="169"/>
      <c r="C34" s="173"/>
      <c r="D34" s="173"/>
      <c r="E34" s="173"/>
      <c r="F34" s="173"/>
      <c r="G34" s="173"/>
      <c r="H34" s="173"/>
      <c r="I34" s="173"/>
      <c r="J34" s="173"/>
      <c r="K34" s="173"/>
      <c r="L34" s="173"/>
      <c r="M34" s="169"/>
      <c r="N34" s="116" t="s">
        <v>846</v>
      </c>
      <c r="O34" s="119">
        <f t="shared" ref="O34:P34" si="10">O37</f>
        <v>2</v>
      </c>
      <c r="P34" s="119">
        <f t="shared" si="10"/>
        <v>2</v>
      </c>
      <c r="Q34" s="169"/>
      <c r="R34" s="104"/>
      <c r="S34" s="105"/>
      <c r="T34" s="104"/>
      <c r="U34" s="104"/>
      <c r="V34" s="104"/>
      <c r="W34" s="104"/>
      <c r="X34" s="104"/>
      <c r="Y34" s="106"/>
      <c r="Z34" s="107"/>
    </row>
    <row r="35" spans="1:26" s="108" customFormat="1" ht="10.5" customHeight="1" x14ac:dyDescent="0.15">
      <c r="A35" s="119"/>
      <c r="B35" s="95" t="s">
        <v>765</v>
      </c>
      <c r="C35" s="115"/>
      <c r="D35" s="115"/>
      <c r="E35" s="115"/>
      <c r="F35" s="115"/>
      <c r="G35" s="115"/>
      <c r="H35" s="115"/>
      <c r="I35" s="115"/>
      <c r="J35" s="115"/>
      <c r="K35" s="115"/>
      <c r="L35" s="115"/>
      <c r="M35" s="119"/>
      <c r="N35" s="119"/>
      <c r="O35" s="119"/>
      <c r="P35" s="119"/>
      <c r="Q35" s="119"/>
      <c r="R35" s="104"/>
      <c r="S35" s="105"/>
      <c r="T35" s="104"/>
      <c r="U35" s="104"/>
      <c r="V35" s="104"/>
      <c r="W35" s="104"/>
      <c r="X35" s="104"/>
      <c r="Y35" s="106"/>
      <c r="Z35" s="107"/>
    </row>
    <row r="36" spans="1:26" s="108" customFormat="1" ht="30" customHeight="1" x14ac:dyDescent="0.15">
      <c r="A36" s="168" t="s">
        <v>106</v>
      </c>
      <c r="B36" s="182" t="s">
        <v>835</v>
      </c>
      <c r="C36" s="170">
        <v>0</v>
      </c>
      <c r="D36" s="170">
        <v>0</v>
      </c>
      <c r="E36" s="170">
        <v>0</v>
      </c>
      <c r="F36" s="170">
        <v>0</v>
      </c>
      <c r="G36" s="170">
        <f>18619.7+1050</f>
        <v>19669.7</v>
      </c>
      <c r="H36" s="170">
        <f>18612.4+1050</f>
        <v>19662.400000000001</v>
      </c>
      <c r="I36" s="170">
        <v>0</v>
      </c>
      <c r="J36" s="170">
        <v>0</v>
      </c>
      <c r="K36" s="170">
        <f>C36+E36+G36+I36</f>
        <v>19669.7</v>
      </c>
      <c r="L36" s="170">
        <f>D36+F36+H36+J36</f>
        <v>19662.400000000001</v>
      </c>
      <c r="M36" s="168" t="s">
        <v>833</v>
      </c>
      <c r="N36" s="116" t="s">
        <v>839</v>
      </c>
      <c r="O36" s="116">
        <v>10</v>
      </c>
      <c r="P36" s="116">
        <v>15</v>
      </c>
      <c r="Q36" s="182"/>
      <c r="R36" s="104"/>
      <c r="S36" s="105"/>
      <c r="T36" s="104"/>
      <c r="U36" s="104"/>
      <c r="V36" s="104"/>
      <c r="W36" s="104"/>
      <c r="X36" s="104"/>
      <c r="Y36" s="106"/>
      <c r="Z36" s="107"/>
    </row>
    <row r="37" spans="1:26" s="108" customFormat="1" ht="30" customHeight="1" x14ac:dyDescent="0.15">
      <c r="A37" s="169"/>
      <c r="B37" s="183"/>
      <c r="C37" s="171"/>
      <c r="D37" s="171"/>
      <c r="E37" s="171"/>
      <c r="F37" s="171"/>
      <c r="G37" s="171"/>
      <c r="H37" s="171"/>
      <c r="I37" s="171"/>
      <c r="J37" s="171"/>
      <c r="K37" s="171"/>
      <c r="L37" s="171"/>
      <c r="M37" s="169"/>
      <c r="N37" s="116" t="s">
        <v>846</v>
      </c>
      <c r="O37" s="116">
        <v>2</v>
      </c>
      <c r="P37" s="116">
        <v>2</v>
      </c>
      <c r="Q37" s="183"/>
      <c r="R37" s="104"/>
      <c r="S37" s="105"/>
      <c r="T37" s="104"/>
      <c r="U37" s="104"/>
      <c r="V37" s="104"/>
      <c r="W37" s="104"/>
      <c r="X37" s="104"/>
      <c r="Y37" s="106"/>
      <c r="Z37" s="107"/>
    </row>
    <row r="38" spans="1:26" s="108" customFormat="1" ht="0.75" customHeight="1" x14ac:dyDescent="0.15">
      <c r="A38" s="168" t="s">
        <v>811</v>
      </c>
      <c r="B38" s="168" t="s">
        <v>792</v>
      </c>
      <c r="C38" s="172">
        <f>C42</f>
        <v>0</v>
      </c>
      <c r="D38" s="172">
        <f>D42</f>
        <v>0</v>
      </c>
      <c r="E38" s="172">
        <f>E42</f>
        <v>3285.5</v>
      </c>
      <c r="F38" s="172">
        <f>F42</f>
        <v>3208.33</v>
      </c>
      <c r="G38" s="172">
        <f t="shared" ref="G38:L38" si="11">G42</f>
        <v>32590</v>
      </c>
      <c r="H38" s="172">
        <f t="shared" si="11"/>
        <v>32542.69</v>
      </c>
      <c r="I38" s="172">
        <f t="shared" si="11"/>
        <v>0</v>
      </c>
      <c r="J38" s="172">
        <f t="shared" si="11"/>
        <v>0</v>
      </c>
      <c r="K38" s="172">
        <f t="shared" si="11"/>
        <v>35875.5</v>
      </c>
      <c r="L38" s="172">
        <f t="shared" si="11"/>
        <v>35751.019999999997</v>
      </c>
      <c r="M38" s="168" t="s">
        <v>831</v>
      </c>
      <c r="N38" s="116" t="s">
        <v>131</v>
      </c>
      <c r="O38" s="116">
        <f>O42</f>
        <v>0</v>
      </c>
      <c r="P38" s="116">
        <f>P42</f>
        <v>0</v>
      </c>
      <c r="Q38" s="119"/>
      <c r="R38" s="104"/>
      <c r="S38" s="105"/>
      <c r="T38" s="104"/>
      <c r="U38" s="104"/>
      <c r="V38" s="104"/>
      <c r="W38" s="104"/>
      <c r="X38" s="104"/>
      <c r="Y38" s="106"/>
      <c r="Z38" s="107"/>
    </row>
    <row r="39" spans="1:26" s="108" customFormat="1" ht="30" x14ac:dyDescent="0.15">
      <c r="A39" s="169"/>
      <c r="B39" s="169"/>
      <c r="C39" s="173"/>
      <c r="D39" s="173"/>
      <c r="E39" s="173"/>
      <c r="F39" s="173"/>
      <c r="G39" s="173"/>
      <c r="H39" s="173"/>
      <c r="I39" s="173"/>
      <c r="J39" s="173"/>
      <c r="K39" s="173"/>
      <c r="L39" s="173"/>
      <c r="M39" s="169"/>
      <c r="N39" s="116" t="s">
        <v>847</v>
      </c>
      <c r="O39" s="116">
        <f t="shared" ref="O39:P39" si="12">O43</f>
        <v>42</v>
      </c>
      <c r="P39" s="116">
        <f t="shared" si="12"/>
        <v>42</v>
      </c>
      <c r="Q39" s="168"/>
      <c r="R39" s="104"/>
      <c r="S39" s="105"/>
      <c r="T39" s="104"/>
      <c r="U39" s="104"/>
      <c r="V39" s="104"/>
      <c r="W39" s="104"/>
      <c r="X39" s="104"/>
      <c r="Y39" s="106"/>
      <c r="Z39" s="107"/>
    </row>
    <row r="40" spans="1:26" s="108" customFormat="1" ht="67.5" x14ac:dyDescent="0.15">
      <c r="A40" s="169"/>
      <c r="B40" s="169"/>
      <c r="C40" s="173"/>
      <c r="D40" s="173"/>
      <c r="E40" s="173"/>
      <c r="F40" s="173"/>
      <c r="G40" s="173"/>
      <c r="H40" s="173"/>
      <c r="I40" s="173"/>
      <c r="J40" s="173"/>
      <c r="K40" s="173"/>
      <c r="L40" s="173"/>
      <c r="M40" s="169"/>
      <c r="N40" s="116" t="s">
        <v>848</v>
      </c>
      <c r="O40" s="116">
        <f t="shared" ref="O40:P40" si="13">O44</f>
        <v>2</v>
      </c>
      <c r="P40" s="116">
        <f t="shared" si="13"/>
        <v>2</v>
      </c>
      <c r="Q40" s="169"/>
      <c r="R40" s="104"/>
      <c r="S40" s="105"/>
      <c r="T40" s="104"/>
      <c r="U40" s="104"/>
      <c r="V40" s="104"/>
      <c r="W40" s="104"/>
      <c r="X40" s="104"/>
      <c r="Y40" s="106"/>
      <c r="Z40" s="107"/>
    </row>
    <row r="41" spans="1:26" s="108" customFormat="1" ht="11.25" customHeight="1" x14ac:dyDescent="0.15">
      <c r="A41" s="119"/>
      <c r="B41" s="95" t="s">
        <v>765</v>
      </c>
      <c r="C41" s="115"/>
      <c r="D41" s="115"/>
      <c r="E41" s="115"/>
      <c r="F41" s="115"/>
      <c r="G41" s="115"/>
      <c r="H41" s="115"/>
      <c r="I41" s="115"/>
      <c r="J41" s="115"/>
      <c r="K41" s="115"/>
      <c r="L41" s="115"/>
      <c r="M41" s="119"/>
      <c r="N41" s="119"/>
      <c r="O41" s="119"/>
      <c r="P41" s="119"/>
      <c r="Q41" s="119"/>
      <c r="R41" s="104"/>
      <c r="S41" s="105"/>
      <c r="T41" s="104"/>
      <c r="U41" s="104"/>
      <c r="V41" s="104"/>
      <c r="W41" s="104"/>
      <c r="X41" s="104"/>
      <c r="Y41" s="106"/>
      <c r="Z41" s="107"/>
    </row>
    <row r="42" spans="1:26" s="108" customFormat="1" ht="21.75" hidden="1" customHeight="1" x14ac:dyDescent="0.15">
      <c r="A42" s="168" t="s">
        <v>813</v>
      </c>
      <c r="B42" s="182" t="s">
        <v>849</v>
      </c>
      <c r="C42" s="170">
        <v>0</v>
      </c>
      <c r="D42" s="170">
        <v>0</v>
      </c>
      <c r="E42" s="170">
        <v>3285.5</v>
      </c>
      <c r="F42" s="170">
        <v>3208.33</v>
      </c>
      <c r="G42" s="170">
        <v>32590</v>
      </c>
      <c r="H42" s="170">
        <f>13108.13+18918.33+516.23</f>
        <v>32542.69</v>
      </c>
      <c r="I42" s="170">
        <v>0</v>
      </c>
      <c r="J42" s="170">
        <v>0</v>
      </c>
      <c r="K42" s="170">
        <f>C42+E42+G42+I42</f>
        <v>35875.5</v>
      </c>
      <c r="L42" s="170">
        <f>D42+F42+H42+J42</f>
        <v>35751.019999999997</v>
      </c>
      <c r="M42" s="182" t="s">
        <v>840</v>
      </c>
      <c r="N42" s="116" t="s">
        <v>131</v>
      </c>
      <c r="O42" s="116">
        <v>0</v>
      </c>
      <c r="P42" s="116">
        <v>0</v>
      </c>
      <c r="Q42" s="116"/>
      <c r="R42" s="104"/>
      <c r="S42" s="105"/>
      <c r="T42" s="104"/>
      <c r="U42" s="104"/>
      <c r="V42" s="104"/>
      <c r="W42" s="104"/>
      <c r="X42" s="104"/>
      <c r="Y42" s="106"/>
      <c r="Z42" s="107"/>
    </row>
    <row r="43" spans="1:26" s="108" customFormat="1" ht="30" x14ac:dyDescent="0.15">
      <c r="A43" s="169"/>
      <c r="B43" s="183"/>
      <c r="C43" s="171"/>
      <c r="D43" s="171"/>
      <c r="E43" s="171"/>
      <c r="F43" s="171"/>
      <c r="G43" s="171"/>
      <c r="H43" s="171"/>
      <c r="I43" s="171"/>
      <c r="J43" s="171"/>
      <c r="K43" s="171"/>
      <c r="L43" s="171"/>
      <c r="M43" s="183"/>
      <c r="N43" s="116" t="s">
        <v>847</v>
      </c>
      <c r="O43" s="116">
        <v>42</v>
      </c>
      <c r="P43" s="116">
        <v>42</v>
      </c>
      <c r="Q43" s="182"/>
      <c r="R43" s="104"/>
      <c r="S43" s="105"/>
      <c r="T43" s="104"/>
      <c r="U43" s="104"/>
      <c r="V43" s="104"/>
      <c r="W43" s="104"/>
      <c r="X43" s="104"/>
      <c r="Y43" s="106"/>
      <c r="Z43" s="107"/>
    </row>
    <row r="44" spans="1:26" s="108" customFormat="1" ht="67.5" x14ac:dyDescent="0.15">
      <c r="A44" s="169"/>
      <c r="B44" s="183"/>
      <c r="C44" s="171"/>
      <c r="D44" s="171"/>
      <c r="E44" s="171"/>
      <c r="F44" s="171"/>
      <c r="G44" s="171"/>
      <c r="H44" s="171"/>
      <c r="I44" s="171"/>
      <c r="J44" s="171"/>
      <c r="K44" s="171"/>
      <c r="L44" s="171"/>
      <c r="M44" s="183"/>
      <c r="N44" s="116" t="s">
        <v>848</v>
      </c>
      <c r="O44" s="116">
        <v>2</v>
      </c>
      <c r="P44" s="116">
        <f t="shared" ref="P44" si="14">O44</f>
        <v>2</v>
      </c>
      <c r="Q44" s="183"/>
      <c r="R44" s="104"/>
      <c r="S44" s="105"/>
      <c r="T44" s="104"/>
      <c r="U44" s="104"/>
      <c r="V44" s="104"/>
      <c r="W44" s="104"/>
      <c r="X44" s="104"/>
      <c r="Y44" s="106"/>
      <c r="Z44" s="107"/>
    </row>
    <row r="45" spans="1:26" s="108" customFormat="1" ht="23.25" customHeight="1" x14ac:dyDescent="0.15">
      <c r="A45" s="119" t="s">
        <v>850</v>
      </c>
      <c r="B45" s="120" t="s">
        <v>851</v>
      </c>
      <c r="C45" s="123">
        <f>C47</f>
        <v>0</v>
      </c>
      <c r="D45" s="123">
        <f t="shared" ref="D45:L45" si="15">D47</f>
        <v>0</v>
      </c>
      <c r="E45" s="123">
        <f t="shared" si="15"/>
        <v>0</v>
      </c>
      <c r="F45" s="123">
        <f t="shared" si="15"/>
        <v>0</v>
      </c>
      <c r="G45" s="123">
        <f t="shared" si="15"/>
        <v>600</v>
      </c>
      <c r="H45" s="123">
        <f t="shared" si="15"/>
        <v>600</v>
      </c>
      <c r="I45" s="123">
        <f t="shared" si="15"/>
        <v>0</v>
      </c>
      <c r="J45" s="123">
        <f t="shared" si="15"/>
        <v>0</v>
      </c>
      <c r="K45" s="123">
        <f t="shared" si="15"/>
        <v>600</v>
      </c>
      <c r="L45" s="123">
        <f t="shared" si="15"/>
        <v>600</v>
      </c>
      <c r="M45" s="119"/>
      <c r="N45" s="95" t="s">
        <v>231</v>
      </c>
      <c r="O45" s="119">
        <f>O47</f>
        <v>5</v>
      </c>
      <c r="P45" s="119">
        <v>8</v>
      </c>
      <c r="Q45" s="119" t="s">
        <v>840</v>
      </c>
      <c r="R45" s="104"/>
      <c r="S45" s="105"/>
      <c r="T45" s="104"/>
      <c r="U45" s="104"/>
      <c r="V45" s="104"/>
      <c r="W45" s="104"/>
      <c r="X45" s="104"/>
      <c r="Y45" s="106"/>
      <c r="Z45" s="107"/>
    </row>
    <row r="46" spans="1:26" ht="10.5" customHeight="1" x14ac:dyDescent="0.15">
      <c r="A46" s="116"/>
      <c r="B46" s="95" t="s">
        <v>765</v>
      </c>
      <c r="C46" s="117"/>
      <c r="D46" s="117"/>
      <c r="E46" s="117"/>
      <c r="F46" s="117"/>
      <c r="G46" s="117"/>
      <c r="H46" s="117"/>
      <c r="I46" s="117"/>
      <c r="J46" s="117"/>
      <c r="K46" s="117"/>
      <c r="L46" s="117"/>
      <c r="M46" s="116"/>
      <c r="N46" s="116"/>
      <c r="O46" s="116"/>
      <c r="P46" s="116"/>
      <c r="Q46" s="116"/>
      <c r="R46" s="100"/>
      <c r="S46" s="101"/>
      <c r="T46" s="100"/>
      <c r="U46" s="100"/>
      <c r="V46" s="100"/>
      <c r="W46" s="100"/>
      <c r="X46" s="100"/>
      <c r="Y46" s="102"/>
      <c r="Z46" s="103"/>
    </row>
    <row r="47" spans="1:26" ht="38.25" customHeight="1" x14ac:dyDescent="0.15">
      <c r="A47" s="116" t="s">
        <v>852</v>
      </c>
      <c r="B47" s="122" t="s">
        <v>836</v>
      </c>
      <c r="C47" s="126">
        <v>0</v>
      </c>
      <c r="D47" s="126">
        <v>0</v>
      </c>
      <c r="E47" s="126">
        <v>0</v>
      </c>
      <c r="F47" s="126">
        <v>0</v>
      </c>
      <c r="G47" s="126">
        <v>600</v>
      </c>
      <c r="H47" s="126">
        <v>600</v>
      </c>
      <c r="I47" s="126">
        <v>0</v>
      </c>
      <c r="J47" s="126">
        <v>0</v>
      </c>
      <c r="K47" s="126">
        <f>C47+E47+G47+I47</f>
        <v>600</v>
      </c>
      <c r="L47" s="126">
        <f>D47+F47+H47+J47</f>
        <v>600</v>
      </c>
      <c r="M47" s="119"/>
      <c r="N47" s="94" t="s">
        <v>231</v>
      </c>
      <c r="O47" s="116">
        <v>5</v>
      </c>
      <c r="P47" s="116">
        <v>8</v>
      </c>
      <c r="Q47" s="119" t="s">
        <v>840</v>
      </c>
      <c r="R47" s="100"/>
      <c r="S47" s="101"/>
      <c r="T47" s="100"/>
      <c r="U47" s="100"/>
      <c r="V47" s="100"/>
      <c r="W47" s="100"/>
      <c r="X47" s="100"/>
      <c r="Y47" s="102"/>
      <c r="Z47" s="103"/>
    </row>
    <row r="48" spans="1:26" s="108" customFormat="1" ht="57" customHeight="1" x14ac:dyDescent="0.15">
      <c r="A48" s="119" t="s">
        <v>854</v>
      </c>
      <c r="B48" s="120" t="s">
        <v>855</v>
      </c>
      <c r="C48" s="123">
        <f>C50</f>
        <v>0</v>
      </c>
      <c r="D48" s="123">
        <f t="shared" ref="D48:L48" si="16">D50</f>
        <v>0</v>
      </c>
      <c r="E48" s="123">
        <f t="shared" si="16"/>
        <v>0</v>
      </c>
      <c r="F48" s="123">
        <f t="shared" si="16"/>
        <v>0</v>
      </c>
      <c r="G48" s="123">
        <f t="shared" si="16"/>
        <v>1007</v>
      </c>
      <c r="H48" s="123">
        <f t="shared" si="16"/>
        <v>990</v>
      </c>
      <c r="I48" s="123">
        <f t="shared" si="16"/>
        <v>0</v>
      </c>
      <c r="J48" s="123">
        <f t="shared" si="16"/>
        <v>0</v>
      </c>
      <c r="K48" s="123">
        <f t="shared" si="16"/>
        <v>1007</v>
      </c>
      <c r="L48" s="123">
        <f t="shared" si="16"/>
        <v>990</v>
      </c>
      <c r="M48" s="119" t="s">
        <v>840</v>
      </c>
      <c r="N48" s="95" t="s">
        <v>857</v>
      </c>
      <c r="O48" s="119">
        <f>O50</f>
        <v>5</v>
      </c>
      <c r="P48" s="119">
        <f>P50</f>
        <v>5</v>
      </c>
      <c r="Q48" s="113"/>
      <c r="R48" s="104"/>
      <c r="S48" s="105"/>
      <c r="T48" s="104"/>
      <c r="U48" s="104"/>
      <c r="V48" s="104"/>
      <c r="W48" s="104"/>
      <c r="X48" s="104"/>
      <c r="Y48" s="106"/>
      <c r="Z48" s="107"/>
    </row>
    <row r="49" spans="1:26" ht="10.5" customHeight="1" x14ac:dyDescent="0.15">
      <c r="A49" s="116"/>
      <c r="B49" s="95" t="s">
        <v>765</v>
      </c>
      <c r="C49" s="117"/>
      <c r="D49" s="117"/>
      <c r="E49" s="117"/>
      <c r="F49" s="117"/>
      <c r="G49" s="117"/>
      <c r="H49" s="117"/>
      <c r="I49" s="117"/>
      <c r="J49" s="117"/>
      <c r="K49" s="117"/>
      <c r="L49" s="117"/>
      <c r="M49" s="116"/>
      <c r="N49" s="116"/>
      <c r="O49" s="116"/>
      <c r="P49" s="116"/>
      <c r="Q49" s="116"/>
      <c r="R49" s="100"/>
      <c r="S49" s="101"/>
      <c r="T49" s="100"/>
      <c r="U49" s="100"/>
      <c r="V49" s="100"/>
      <c r="W49" s="100"/>
      <c r="X49" s="100"/>
      <c r="Y49" s="102"/>
      <c r="Z49" s="103"/>
    </row>
    <row r="50" spans="1:26" ht="57" customHeight="1" x14ac:dyDescent="0.15">
      <c r="A50" s="116" t="s">
        <v>856</v>
      </c>
      <c r="B50" s="122" t="s">
        <v>853</v>
      </c>
      <c r="C50" s="126">
        <v>0</v>
      </c>
      <c r="D50" s="126">
        <v>0</v>
      </c>
      <c r="E50" s="126">
        <v>0</v>
      </c>
      <c r="F50" s="126">
        <v>0</v>
      </c>
      <c r="G50" s="126">
        <v>1007</v>
      </c>
      <c r="H50" s="126">
        <v>990</v>
      </c>
      <c r="I50" s="126">
        <v>0</v>
      </c>
      <c r="J50" s="126">
        <v>0</v>
      </c>
      <c r="K50" s="126">
        <f>C50+E50+G50+I50</f>
        <v>1007</v>
      </c>
      <c r="L50" s="126">
        <f>D50+F50+H50+J50</f>
        <v>990</v>
      </c>
      <c r="M50" s="119" t="s">
        <v>840</v>
      </c>
      <c r="N50" s="94" t="s">
        <v>857</v>
      </c>
      <c r="O50" s="116">
        <v>5</v>
      </c>
      <c r="P50" s="116">
        <v>5</v>
      </c>
      <c r="Q50" s="114"/>
      <c r="R50" s="100"/>
      <c r="S50" s="101"/>
      <c r="T50" s="100"/>
      <c r="U50" s="100"/>
      <c r="V50" s="100"/>
      <c r="W50" s="100"/>
      <c r="X50" s="100"/>
      <c r="Y50" s="102"/>
      <c r="Z50" s="103"/>
    </row>
    <row r="51" spans="1:26" s="108" customFormat="1" ht="44.25" customHeight="1" x14ac:dyDescent="0.15">
      <c r="A51" s="168" t="s">
        <v>814</v>
      </c>
      <c r="B51" s="168" t="s">
        <v>793</v>
      </c>
      <c r="C51" s="172">
        <f>C54</f>
        <v>0</v>
      </c>
      <c r="D51" s="172">
        <f t="shared" ref="D51:L51" si="17">D54</f>
        <v>0</v>
      </c>
      <c r="E51" s="172">
        <f t="shared" si="17"/>
        <v>13786.9</v>
      </c>
      <c r="F51" s="172">
        <f t="shared" si="17"/>
        <v>13786.9</v>
      </c>
      <c r="G51" s="172">
        <f t="shared" si="17"/>
        <v>8609</v>
      </c>
      <c r="H51" s="172">
        <f t="shared" si="17"/>
        <v>8597</v>
      </c>
      <c r="I51" s="172">
        <f t="shared" si="17"/>
        <v>0</v>
      </c>
      <c r="J51" s="172">
        <f t="shared" si="17"/>
        <v>0</v>
      </c>
      <c r="K51" s="172">
        <f t="shared" si="17"/>
        <v>22395.9</v>
      </c>
      <c r="L51" s="172">
        <f t="shared" si="17"/>
        <v>22383.9</v>
      </c>
      <c r="M51" s="168" t="s">
        <v>806</v>
      </c>
      <c r="N51" s="116" t="s">
        <v>386</v>
      </c>
      <c r="O51" s="110">
        <f>O54</f>
        <v>1</v>
      </c>
      <c r="P51" s="110">
        <f>P54</f>
        <v>1</v>
      </c>
      <c r="Q51" s="116"/>
      <c r="R51" s="104"/>
      <c r="S51" s="105"/>
      <c r="T51" s="104"/>
      <c r="U51" s="104"/>
      <c r="V51" s="104"/>
      <c r="W51" s="104"/>
      <c r="X51" s="104"/>
      <c r="Y51" s="106"/>
      <c r="Z51" s="107"/>
    </row>
    <row r="52" spans="1:26" s="108" customFormat="1" ht="44.25" customHeight="1" x14ac:dyDescent="0.15">
      <c r="A52" s="180"/>
      <c r="B52" s="180"/>
      <c r="C52" s="181"/>
      <c r="D52" s="181"/>
      <c r="E52" s="181"/>
      <c r="F52" s="181"/>
      <c r="G52" s="181"/>
      <c r="H52" s="181"/>
      <c r="I52" s="181"/>
      <c r="J52" s="181"/>
      <c r="K52" s="181"/>
      <c r="L52" s="181"/>
      <c r="M52" s="180"/>
      <c r="N52" s="116" t="s">
        <v>838</v>
      </c>
      <c r="O52" s="110">
        <f>O55</f>
        <v>1</v>
      </c>
      <c r="P52" s="110">
        <f>P55</f>
        <v>1</v>
      </c>
      <c r="Q52" s="116"/>
      <c r="R52" s="104"/>
      <c r="S52" s="105"/>
      <c r="T52" s="104"/>
      <c r="U52" s="104"/>
      <c r="V52" s="104"/>
      <c r="W52" s="104"/>
      <c r="X52" s="104"/>
      <c r="Y52" s="106"/>
      <c r="Z52" s="107"/>
    </row>
    <row r="53" spans="1:26" ht="11.25" customHeight="1" x14ac:dyDescent="0.15">
      <c r="A53" s="116"/>
      <c r="B53" s="95" t="s">
        <v>765</v>
      </c>
      <c r="C53" s="117"/>
      <c r="D53" s="117"/>
      <c r="E53" s="117"/>
      <c r="F53" s="117"/>
      <c r="G53" s="117"/>
      <c r="H53" s="117"/>
      <c r="I53" s="117"/>
      <c r="J53" s="117"/>
      <c r="K53" s="117"/>
      <c r="L53" s="117"/>
      <c r="M53" s="116"/>
      <c r="N53" s="116"/>
      <c r="O53" s="116"/>
      <c r="P53" s="116"/>
      <c r="Q53" s="116"/>
      <c r="R53" s="100"/>
      <c r="S53" s="101"/>
      <c r="T53" s="100"/>
      <c r="U53" s="100"/>
      <c r="V53" s="100"/>
      <c r="W53" s="100"/>
      <c r="X53" s="100"/>
      <c r="Y53" s="102"/>
      <c r="Z53" s="103"/>
    </row>
    <row r="54" spans="1:26" ht="60" customHeight="1" x14ac:dyDescent="0.15">
      <c r="A54" s="182" t="s">
        <v>858</v>
      </c>
      <c r="B54" s="182" t="s">
        <v>812</v>
      </c>
      <c r="C54" s="170">
        <v>0</v>
      </c>
      <c r="D54" s="170">
        <v>0</v>
      </c>
      <c r="E54" s="170">
        <f>13786.9</f>
        <v>13786.9</v>
      </c>
      <c r="F54" s="170">
        <f>13786.9</f>
        <v>13786.9</v>
      </c>
      <c r="G54" s="198">
        <f>8582+27</f>
        <v>8609</v>
      </c>
      <c r="H54" s="198">
        <f>8582+15</f>
        <v>8597</v>
      </c>
      <c r="I54" s="170">
        <v>0</v>
      </c>
      <c r="J54" s="170">
        <v>0</v>
      </c>
      <c r="K54" s="170">
        <f>C54+E54+G54+I54</f>
        <v>22395.9</v>
      </c>
      <c r="L54" s="170">
        <f>D54+F54+H54+J54</f>
        <v>22383.9</v>
      </c>
      <c r="M54" s="182" t="s">
        <v>806</v>
      </c>
      <c r="N54" s="116" t="s">
        <v>386</v>
      </c>
      <c r="O54" s="116">
        <v>1</v>
      </c>
      <c r="P54" s="116">
        <v>1</v>
      </c>
      <c r="Q54" s="116"/>
      <c r="R54" s="100"/>
      <c r="S54" s="101"/>
      <c r="T54" s="100"/>
      <c r="U54" s="100"/>
      <c r="V54" s="100"/>
      <c r="W54" s="100"/>
      <c r="X54" s="100"/>
      <c r="Y54" s="102"/>
      <c r="Z54" s="103"/>
    </row>
    <row r="55" spans="1:26" ht="60" customHeight="1" x14ac:dyDescent="0.15">
      <c r="A55" s="186"/>
      <c r="B55" s="186"/>
      <c r="C55" s="185"/>
      <c r="D55" s="185"/>
      <c r="E55" s="185"/>
      <c r="F55" s="185"/>
      <c r="G55" s="199"/>
      <c r="H55" s="199"/>
      <c r="I55" s="185"/>
      <c r="J55" s="185"/>
      <c r="K55" s="185"/>
      <c r="L55" s="185"/>
      <c r="M55" s="186"/>
      <c r="N55" s="116" t="s">
        <v>838</v>
      </c>
      <c r="O55" s="116">
        <v>1</v>
      </c>
      <c r="P55" s="116">
        <v>1</v>
      </c>
      <c r="Q55" s="116"/>
      <c r="R55" s="100"/>
      <c r="S55" s="101"/>
      <c r="T55" s="100"/>
      <c r="U55" s="100"/>
      <c r="V55" s="100"/>
      <c r="W55" s="100"/>
      <c r="X55" s="100"/>
      <c r="Y55" s="102"/>
      <c r="Z55" s="103"/>
    </row>
    <row r="56" spans="1:26" s="108" customFormat="1" ht="38.25" customHeight="1" x14ac:dyDescent="0.15">
      <c r="A56" s="168" t="s">
        <v>815</v>
      </c>
      <c r="B56" s="168" t="s">
        <v>799</v>
      </c>
      <c r="C56" s="172">
        <f>C59</f>
        <v>36880.5</v>
      </c>
      <c r="D56" s="172">
        <f t="shared" ref="D56:L56" si="18">D59</f>
        <v>36880.5</v>
      </c>
      <c r="E56" s="172">
        <f t="shared" si="18"/>
        <v>3899.6</v>
      </c>
      <c r="F56" s="172">
        <f t="shared" si="18"/>
        <v>1799.6</v>
      </c>
      <c r="G56" s="172">
        <f t="shared" si="18"/>
        <v>3323</v>
      </c>
      <c r="H56" s="172">
        <f t="shared" si="18"/>
        <v>3303.6</v>
      </c>
      <c r="I56" s="172">
        <f t="shared" si="18"/>
        <v>0</v>
      </c>
      <c r="J56" s="172">
        <f t="shared" si="18"/>
        <v>0</v>
      </c>
      <c r="K56" s="172">
        <f t="shared" si="18"/>
        <v>44103.1</v>
      </c>
      <c r="L56" s="172">
        <f t="shared" si="18"/>
        <v>41983.7</v>
      </c>
      <c r="M56" s="168" t="s">
        <v>806</v>
      </c>
      <c r="N56" s="94" t="s">
        <v>325</v>
      </c>
      <c r="O56" s="119">
        <f>O59</f>
        <v>1</v>
      </c>
      <c r="P56" s="119">
        <f>P59</f>
        <v>1</v>
      </c>
      <c r="Q56" s="119"/>
      <c r="R56" s="104"/>
      <c r="S56" s="105"/>
      <c r="T56" s="104"/>
      <c r="U56" s="104"/>
      <c r="V56" s="104"/>
      <c r="W56" s="104"/>
      <c r="X56" s="104"/>
      <c r="Y56" s="106"/>
      <c r="Z56" s="107"/>
    </row>
    <row r="57" spans="1:26" s="108" customFormat="1" ht="38.25" customHeight="1" x14ac:dyDescent="0.15">
      <c r="A57" s="180"/>
      <c r="B57" s="180"/>
      <c r="C57" s="181"/>
      <c r="D57" s="181"/>
      <c r="E57" s="181"/>
      <c r="F57" s="181"/>
      <c r="G57" s="181"/>
      <c r="H57" s="181"/>
      <c r="I57" s="181"/>
      <c r="J57" s="181"/>
      <c r="K57" s="181"/>
      <c r="L57" s="181"/>
      <c r="M57" s="180"/>
      <c r="N57" s="94" t="s">
        <v>29</v>
      </c>
      <c r="O57" s="119">
        <f>O60</f>
        <v>1</v>
      </c>
      <c r="P57" s="119">
        <f>P60</f>
        <v>1</v>
      </c>
      <c r="Q57" s="119"/>
      <c r="R57" s="104"/>
      <c r="S57" s="105"/>
      <c r="T57" s="104"/>
      <c r="U57" s="104"/>
      <c r="V57" s="104"/>
      <c r="W57" s="104"/>
      <c r="X57" s="104"/>
      <c r="Y57" s="106"/>
      <c r="Z57" s="107"/>
    </row>
    <row r="58" spans="1:26" ht="10.5" customHeight="1" x14ac:dyDescent="0.15">
      <c r="A58" s="116"/>
      <c r="B58" s="95" t="s">
        <v>765</v>
      </c>
      <c r="C58" s="117"/>
      <c r="D58" s="117"/>
      <c r="E58" s="117"/>
      <c r="F58" s="117"/>
      <c r="G58" s="117"/>
      <c r="H58" s="117"/>
      <c r="I58" s="117"/>
      <c r="J58" s="117"/>
      <c r="K58" s="117"/>
      <c r="L58" s="117"/>
      <c r="M58" s="116"/>
      <c r="N58" s="116"/>
      <c r="O58" s="116"/>
      <c r="P58" s="116"/>
      <c r="Q58" s="116"/>
      <c r="R58" s="100"/>
      <c r="S58" s="101"/>
      <c r="T58" s="100"/>
      <c r="U58" s="100"/>
      <c r="V58" s="100"/>
      <c r="W58" s="100"/>
      <c r="X58" s="100"/>
      <c r="Y58" s="102"/>
      <c r="Z58" s="103"/>
    </row>
    <row r="59" spans="1:26" ht="38.25" customHeight="1" x14ac:dyDescent="0.15">
      <c r="A59" s="182" t="s">
        <v>816</v>
      </c>
      <c r="B59" s="182" t="s">
        <v>859</v>
      </c>
      <c r="C59" s="170">
        <v>36880.5</v>
      </c>
      <c r="D59" s="170">
        <f>36171.1+709.4</f>
        <v>36880.5</v>
      </c>
      <c r="E59" s="170">
        <v>3899.6</v>
      </c>
      <c r="F59" s="170">
        <f>900+882.3+17.3</f>
        <v>1799.6</v>
      </c>
      <c r="G59" s="170">
        <f>323+3000</f>
        <v>3323</v>
      </c>
      <c r="H59" s="170">
        <f>3000+236.4+4.6+62.5+0.1</f>
        <v>3303.6</v>
      </c>
      <c r="I59" s="170">
        <v>0</v>
      </c>
      <c r="J59" s="170">
        <v>0</v>
      </c>
      <c r="K59" s="170">
        <f>C59+E59+G59+I59</f>
        <v>44103.1</v>
      </c>
      <c r="L59" s="170">
        <f>D59+F59+H59+J59</f>
        <v>41983.7</v>
      </c>
      <c r="M59" s="182" t="s">
        <v>806</v>
      </c>
      <c r="N59" s="94" t="s">
        <v>325</v>
      </c>
      <c r="O59" s="116">
        <v>1</v>
      </c>
      <c r="P59" s="116">
        <v>1</v>
      </c>
      <c r="Q59" s="116"/>
      <c r="R59" s="100"/>
      <c r="S59" s="101"/>
      <c r="T59" s="100"/>
      <c r="U59" s="100"/>
      <c r="V59" s="100"/>
      <c r="W59" s="100"/>
      <c r="X59" s="100"/>
      <c r="Y59" s="102"/>
      <c r="Z59" s="103"/>
    </row>
    <row r="60" spans="1:26" ht="38.25" customHeight="1" x14ac:dyDescent="0.15">
      <c r="A60" s="186"/>
      <c r="B60" s="186"/>
      <c r="C60" s="185"/>
      <c r="D60" s="185"/>
      <c r="E60" s="185"/>
      <c r="F60" s="185"/>
      <c r="G60" s="185"/>
      <c r="H60" s="185"/>
      <c r="I60" s="185"/>
      <c r="J60" s="185"/>
      <c r="K60" s="185"/>
      <c r="L60" s="185"/>
      <c r="M60" s="186"/>
      <c r="N60" s="94" t="s">
        <v>29</v>
      </c>
      <c r="O60" s="116">
        <v>1</v>
      </c>
      <c r="P60" s="116">
        <v>1</v>
      </c>
      <c r="Q60" s="116"/>
      <c r="R60" s="100"/>
      <c r="S60" s="105"/>
      <c r="T60" s="104"/>
      <c r="U60" s="104"/>
      <c r="V60" s="100"/>
      <c r="W60" s="100"/>
      <c r="X60" s="100"/>
      <c r="Y60" s="102"/>
      <c r="Z60" s="103"/>
    </row>
    <row r="61" spans="1:26" s="108" customFormat="1" ht="22.5" customHeight="1" x14ac:dyDescent="0.15">
      <c r="A61" s="178" t="s">
        <v>817</v>
      </c>
      <c r="B61" s="184" t="s">
        <v>794</v>
      </c>
      <c r="C61" s="179">
        <f>C64</f>
        <v>0</v>
      </c>
      <c r="D61" s="179">
        <f t="shared" ref="D61:L61" si="19">D64</f>
        <v>0</v>
      </c>
      <c r="E61" s="179">
        <f t="shared" si="19"/>
        <v>19239.5</v>
      </c>
      <c r="F61" s="179">
        <f t="shared" si="19"/>
        <v>19239.5</v>
      </c>
      <c r="G61" s="179">
        <f t="shared" si="19"/>
        <v>13611.6</v>
      </c>
      <c r="H61" s="179">
        <f t="shared" si="19"/>
        <v>13611.6</v>
      </c>
      <c r="I61" s="179">
        <f t="shared" si="19"/>
        <v>0</v>
      </c>
      <c r="J61" s="179">
        <f t="shared" si="19"/>
        <v>0</v>
      </c>
      <c r="K61" s="179">
        <f t="shared" si="19"/>
        <v>32851.1</v>
      </c>
      <c r="L61" s="179">
        <f t="shared" si="19"/>
        <v>32851.1</v>
      </c>
      <c r="M61" s="165"/>
      <c r="N61" s="168" t="s">
        <v>834</v>
      </c>
      <c r="O61" s="168">
        <f>O64</f>
        <v>5</v>
      </c>
      <c r="P61" s="168">
        <f>P64</f>
        <v>8</v>
      </c>
      <c r="Q61" s="168" t="str">
        <f>Q64</f>
        <v>Увеличение количества поданных заявок</v>
      </c>
      <c r="R61" s="104"/>
      <c r="S61" s="105"/>
      <c r="T61" s="104"/>
      <c r="U61" s="104"/>
      <c r="V61" s="104"/>
      <c r="W61" s="104"/>
      <c r="X61" s="104"/>
      <c r="Y61" s="106"/>
      <c r="Z61" s="107"/>
    </row>
    <row r="62" spans="1:26" s="108" customFormat="1" ht="22.5" customHeight="1" x14ac:dyDescent="0.15">
      <c r="A62" s="178"/>
      <c r="B62" s="184"/>
      <c r="C62" s="179"/>
      <c r="D62" s="179"/>
      <c r="E62" s="179"/>
      <c r="F62" s="179"/>
      <c r="G62" s="179"/>
      <c r="H62" s="179"/>
      <c r="I62" s="179"/>
      <c r="J62" s="179"/>
      <c r="K62" s="179"/>
      <c r="L62" s="179"/>
      <c r="M62" s="165"/>
      <c r="N62" s="180"/>
      <c r="O62" s="180"/>
      <c r="P62" s="180"/>
      <c r="Q62" s="180"/>
      <c r="R62" s="104"/>
      <c r="S62" s="101"/>
      <c r="T62" s="100"/>
      <c r="U62" s="100"/>
      <c r="V62" s="104"/>
      <c r="W62" s="104"/>
      <c r="X62" s="104"/>
      <c r="Y62" s="106"/>
      <c r="Z62" s="107"/>
    </row>
    <row r="63" spans="1:26" ht="10.5" customHeight="1" x14ac:dyDescent="0.15">
      <c r="A63" s="116"/>
      <c r="B63" s="95" t="s">
        <v>765</v>
      </c>
      <c r="C63" s="117"/>
      <c r="D63" s="117"/>
      <c r="E63" s="117"/>
      <c r="F63" s="117"/>
      <c r="G63" s="117"/>
      <c r="H63" s="117"/>
      <c r="I63" s="117"/>
      <c r="J63" s="117"/>
      <c r="K63" s="117"/>
      <c r="L63" s="117"/>
      <c r="M63" s="116"/>
      <c r="N63" s="122"/>
      <c r="O63" s="116"/>
      <c r="P63" s="116"/>
      <c r="Q63" s="116"/>
      <c r="R63" s="100"/>
      <c r="S63" s="101"/>
      <c r="T63" s="100"/>
      <c r="U63" s="100"/>
      <c r="V63" s="100"/>
      <c r="W63" s="100"/>
      <c r="X63" s="100"/>
      <c r="Y63" s="102"/>
      <c r="Z63" s="103"/>
    </row>
    <row r="64" spans="1:26" ht="21.75" customHeight="1" x14ac:dyDescent="0.15">
      <c r="A64" s="165" t="s">
        <v>818</v>
      </c>
      <c r="B64" s="200" t="s">
        <v>860</v>
      </c>
      <c r="C64" s="164">
        <v>0</v>
      </c>
      <c r="D64" s="164">
        <v>0</v>
      </c>
      <c r="E64" s="164">
        <v>19239.5</v>
      </c>
      <c r="F64" s="164">
        <v>19239.5</v>
      </c>
      <c r="G64" s="164">
        <v>13611.6</v>
      </c>
      <c r="H64" s="164">
        <v>13611.6</v>
      </c>
      <c r="I64" s="164">
        <v>0</v>
      </c>
      <c r="J64" s="164">
        <v>0</v>
      </c>
      <c r="K64" s="164">
        <f>C64+E64+G64+I64</f>
        <v>32851.1</v>
      </c>
      <c r="L64" s="164">
        <f>D64+F64+H64+J64</f>
        <v>32851.1</v>
      </c>
      <c r="M64" s="165"/>
      <c r="N64" s="182" t="s">
        <v>834</v>
      </c>
      <c r="O64" s="182">
        <v>5</v>
      </c>
      <c r="P64" s="182">
        <v>8</v>
      </c>
      <c r="Q64" s="182" t="s">
        <v>872</v>
      </c>
      <c r="R64" s="100"/>
      <c r="S64" s="101"/>
      <c r="T64" s="100"/>
      <c r="U64" s="100"/>
      <c r="V64" s="100"/>
      <c r="W64" s="100"/>
      <c r="X64" s="100"/>
      <c r="Y64" s="102"/>
      <c r="Z64" s="103"/>
    </row>
    <row r="65" spans="1:26" ht="21.75" customHeight="1" x14ac:dyDescent="0.15">
      <c r="A65" s="165"/>
      <c r="B65" s="200"/>
      <c r="C65" s="164"/>
      <c r="D65" s="164"/>
      <c r="E65" s="164"/>
      <c r="F65" s="164"/>
      <c r="G65" s="164"/>
      <c r="H65" s="164"/>
      <c r="I65" s="164"/>
      <c r="J65" s="164"/>
      <c r="K65" s="164"/>
      <c r="L65" s="164"/>
      <c r="M65" s="165"/>
      <c r="N65" s="186"/>
      <c r="O65" s="186"/>
      <c r="P65" s="186"/>
      <c r="Q65" s="186"/>
      <c r="R65" s="100"/>
      <c r="S65" s="105"/>
      <c r="T65" s="104"/>
      <c r="U65" s="104"/>
      <c r="V65" s="100"/>
      <c r="W65" s="100"/>
      <c r="X65" s="100"/>
      <c r="Y65" s="102"/>
      <c r="Z65" s="103"/>
    </row>
    <row r="66" spans="1:26" s="108" customFormat="1" ht="56.25" customHeight="1" x14ac:dyDescent="0.15">
      <c r="A66" s="113" t="s">
        <v>819</v>
      </c>
      <c r="B66" s="113" t="s">
        <v>795</v>
      </c>
      <c r="C66" s="124">
        <f>C68</f>
        <v>0</v>
      </c>
      <c r="D66" s="124">
        <f t="shared" ref="D66:L66" si="20">D68</f>
        <v>0</v>
      </c>
      <c r="E66" s="124">
        <f t="shared" si="20"/>
        <v>0</v>
      </c>
      <c r="F66" s="124">
        <f t="shared" si="20"/>
        <v>0</v>
      </c>
      <c r="G66" s="124">
        <f t="shared" si="20"/>
        <v>3000</v>
      </c>
      <c r="H66" s="124">
        <f t="shared" si="20"/>
        <v>2991.8</v>
      </c>
      <c r="I66" s="124">
        <f t="shared" si="20"/>
        <v>0</v>
      </c>
      <c r="J66" s="124">
        <f t="shared" si="20"/>
        <v>0</v>
      </c>
      <c r="K66" s="124">
        <f t="shared" si="20"/>
        <v>3000</v>
      </c>
      <c r="L66" s="124">
        <f t="shared" si="20"/>
        <v>2991.8</v>
      </c>
      <c r="M66" s="113" t="s">
        <v>806</v>
      </c>
      <c r="N66" s="95" t="s">
        <v>837</v>
      </c>
      <c r="O66" s="119">
        <f>O68</f>
        <v>1</v>
      </c>
      <c r="P66" s="119">
        <f>P68</f>
        <v>4</v>
      </c>
      <c r="Q66" s="113" t="s">
        <v>874</v>
      </c>
      <c r="R66" s="104"/>
      <c r="S66" s="101"/>
      <c r="T66" s="100"/>
      <c r="U66" s="100"/>
      <c r="V66" s="104"/>
      <c r="W66" s="104"/>
      <c r="X66" s="104"/>
      <c r="Y66" s="106"/>
      <c r="Z66" s="107"/>
    </row>
    <row r="67" spans="1:26" ht="10.5" customHeight="1" x14ac:dyDescent="0.15">
      <c r="A67" s="116"/>
      <c r="B67" s="95" t="s">
        <v>765</v>
      </c>
      <c r="C67" s="117"/>
      <c r="D67" s="117"/>
      <c r="E67" s="117"/>
      <c r="F67" s="117"/>
      <c r="G67" s="117"/>
      <c r="H67" s="117"/>
      <c r="I67" s="117"/>
      <c r="J67" s="117"/>
      <c r="K67" s="117"/>
      <c r="L67" s="117"/>
      <c r="M67" s="116"/>
      <c r="N67" s="116"/>
      <c r="O67" s="116"/>
      <c r="P67" s="116"/>
      <c r="Q67" s="116"/>
      <c r="R67" s="100"/>
      <c r="S67" s="101"/>
      <c r="T67" s="100"/>
      <c r="U67" s="100"/>
      <c r="V67" s="100"/>
      <c r="W67" s="100"/>
      <c r="X67" s="100"/>
      <c r="Y67" s="102"/>
      <c r="Z67" s="103"/>
    </row>
    <row r="68" spans="1:26" ht="53.25" customHeight="1" x14ac:dyDescent="0.15">
      <c r="A68" s="114" t="s">
        <v>820</v>
      </c>
      <c r="B68" s="114" t="s">
        <v>861</v>
      </c>
      <c r="C68" s="125">
        <v>0</v>
      </c>
      <c r="D68" s="125">
        <v>0</v>
      </c>
      <c r="E68" s="125">
        <v>0</v>
      </c>
      <c r="F68" s="125">
        <v>0</v>
      </c>
      <c r="G68" s="125">
        <v>3000</v>
      </c>
      <c r="H68" s="125">
        <v>2991.8</v>
      </c>
      <c r="I68" s="125">
        <v>0</v>
      </c>
      <c r="J68" s="125">
        <v>0</v>
      </c>
      <c r="K68" s="125">
        <f>C68+E68+G68+I68</f>
        <v>3000</v>
      </c>
      <c r="L68" s="125">
        <f>D68+F68+H68+J68</f>
        <v>2991.8</v>
      </c>
      <c r="M68" s="113" t="s">
        <v>806</v>
      </c>
      <c r="N68" s="94" t="s">
        <v>837</v>
      </c>
      <c r="O68" s="116">
        <v>1</v>
      </c>
      <c r="P68" s="116">
        <v>4</v>
      </c>
      <c r="Q68" s="114" t="s">
        <v>874</v>
      </c>
      <c r="R68" s="100"/>
      <c r="S68" s="105"/>
      <c r="T68" s="104"/>
      <c r="U68" s="104"/>
      <c r="V68" s="100"/>
      <c r="W68" s="100"/>
      <c r="X68" s="100"/>
      <c r="Y68" s="102"/>
      <c r="Z68" s="103"/>
    </row>
    <row r="69" spans="1:26" s="108" customFormat="1" ht="46.15" customHeight="1" x14ac:dyDescent="0.15">
      <c r="A69" s="119" t="s">
        <v>821</v>
      </c>
      <c r="B69" s="119" t="s">
        <v>796</v>
      </c>
      <c r="C69" s="123">
        <f>C71</f>
        <v>0</v>
      </c>
      <c r="D69" s="123">
        <f t="shared" ref="D69:L69" si="21">D71</f>
        <v>0</v>
      </c>
      <c r="E69" s="123">
        <f t="shared" si="21"/>
        <v>0</v>
      </c>
      <c r="F69" s="123">
        <f t="shared" si="21"/>
        <v>0</v>
      </c>
      <c r="G69" s="123">
        <f t="shared" si="21"/>
        <v>300</v>
      </c>
      <c r="H69" s="123">
        <f t="shared" si="21"/>
        <v>84.3</v>
      </c>
      <c r="I69" s="123">
        <f t="shared" si="21"/>
        <v>0</v>
      </c>
      <c r="J69" s="123">
        <f t="shared" si="21"/>
        <v>0</v>
      </c>
      <c r="K69" s="123">
        <f t="shared" si="21"/>
        <v>300</v>
      </c>
      <c r="L69" s="123">
        <f t="shared" si="21"/>
        <v>84.3</v>
      </c>
      <c r="M69" s="116" t="s">
        <v>873</v>
      </c>
      <c r="N69" s="95" t="s">
        <v>863</v>
      </c>
      <c r="O69" s="119">
        <f>O71</f>
        <v>2</v>
      </c>
      <c r="P69" s="119">
        <v>1</v>
      </c>
      <c r="Q69" s="116" t="s">
        <v>873</v>
      </c>
      <c r="R69" s="104"/>
      <c r="S69" s="101"/>
      <c r="T69" s="100"/>
      <c r="U69" s="100"/>
      <c r="V69" s="104"/>
      <c r="W69" s="104"/>
      <c r="X69" s="104"/>
      <c r="Y69" s="106"/>
      <c r="Z69" s="107"/>
    </row>
    <row r="70" spans="1:26" ht="11.25" customHeight="1" x14ac:dyDescent="0.15">
      <c r="A70" s="116"/>
      <c r="B70" s="95" t="s">
        <v>765</v>
      </c>
      <c r="C70" s="117"/>
      <c r="D70" s="117"/>
      <c r="E70" s="117"/>
      <c r="F70" s="117"/>
      <c r="G70" s="117"/>
      <c r="H70" s="117"/>
      <c r="I70" s="117"/>
      <c r="J70" s="117"/>
      <c r="K70" s="117"/>
      <c r="L70" s="117"/>
      <c r="M70" s="116"/>
      <c r="N70" s="116"/>
      <c r="O70" s="116"/>
      <c r="P70" s="116"/>
      <c r="Q70" s="116"/>
      <c r="R70" s="100"/>
      <c r="S70" s="101"/>
      <c r="T70" s="100"/>
      <c r="U70" s="100"/>
      <c r="V70" s="100"/>
      <c r="W70" s="100"/>
      <c r="X70" s="100"/>
      <c r="Y70" s="102"/>
      <c r="Z70" s="103"/>
    </row>
    <row r="71" spans="1:26" ht="45.75" customHeight="1" x14ac:dyDescent="0.15">
      <c r="A71" s="116" t="s">
        <v>822</v>
      </c>
      <c r="B71" s="116" t="s">
        <v>862</v>
      </c>
      <c r="C71" s="126">
        <v>0</v>
      </c>
      <c r="D71" s="126">
        <v>0</v>
      </c>
      <c r="E71" s="126">
        <v>0</v>
      </c>
      <c r="F71" s="126">
        <v>0</v>
      </c>
      <c r="G71" s="126">
        <v>300</v>
      </c>
      <c r="H71" s="126">
        <v>84.3</v>
      </c>
      <c r="I71" s="126">
        <v>0</v>
      </c>
      <c r="J71" s="126">
        <v>0</v>
      </c>
      <c r="K71" s="126">
        <f>C71+E71+G71+I71</f>
        <v>300</v>
      </c>
      <c r="L71" s="126">
        <f>D71+F71+H71+J71</f>
        <v>84.3</v>
      </c>
      <c r="M71" s="116" t="s">
        <v>873</v>
      </c>
      <c r="N71" s="94" t="s">
        <v>863</v>
      </c>
      <c r="O71" s="116">
        <v>2</v>
      </c>
      <c r="P71" s="116">
        <v>1</v>
      </c>
      <c r="Q71" s="116" t="s">
        <v>873</v>
      </c>
      <c r="R71" s="100"/>
      <c r="S71" s="105"/>
      <c r="T71" s="104"/>
      <c r="U71" s="104"/>
      <c r="V71" s="100"/>
      <c r="W71" s="100"/>
      <c r="X71" s="100"/>
      <c r="Y71" s="102"/>
      <c r="Z71" s="103"/>
    </row>
    <row r="72" spans="1:26" s="108" customFormat="1" ht="37.5" x14ac:dyDescent="0.15">
      <c r="A72" s="119" t="s">
        <v>127</v>
      </c>
      <c r="B72" s="95" t="s">
        <v>878</v>
      </c>
      <c r="C72" s="123">
        <v>0</v>
      </c>
      <c r="D72" s="123">
        <v>0</v>
      </c>
      <c r="E72" s="123">
        <v>0</v>
      </c>
      <c r="F72" s="123">
        <v>0</v>
      </c>
      <c r="G72" s="123">
        <v>0</v>
      </c>
      <c r="H72" s="123">
        <v>0</v>
      </c>
      <c r="I72" s="123">
        <v>0</v>
      </c>
      <c r="J72" s="123">
        <v>0</v>
      </c>
      <c r="K72" s="123">
        <v>0</v>
      </c>
      <c r="L72" s="123">
        <v>0</v>
      </c>
      <c r="M72" s="119"/>
      <c r="N72" s="119" t="s">
        <v>710</v>
      </c>
      <c r="O72" s="119" t="s">
        <v>710</v>
      </c>
      <c r="P72" s="119" t="s">
        <v>710</v>
      </c>
      <c r="Q72" s="119" t="s">
        <v>710</v>
      </c>
      <c r="R72" s="104"/>
      <c r="S72" s="101"/>
      <c r="T72" s="100"/>
      <c r="U72" s="100"/>
      <c r="V72" s="104"/>
      <c r="W72" s="104"/>
      <c r="X72" s="104"/>
      <c r="Y72" s="106"/>
      <c r="Z72" s="107"/>
    </row>
    <row r="73" spans="1:26" ht="31.15" customHeight="1" x14ac:dyDescent="0.15">
      <c r="A73" s="116"/>
      <c r="B73" s="95" t="s">
        <v>864</v>
      </c>
      <c r="C73" s="115" t="s">
        <v>710</v>
      </c>
      <c r="D73" s="115" t="s">
        <v>710</v>
      </c>
      <c r="E73" s="115" t="s">
        <v>710</v>
      </c>
      <c r="F73" s="115" t="s">
        <v>710</v>
      </c>
      <c r="G73" s="115" t="s">
        <v>710</v>
      </c>
      <c r="H73" s="115" t="s">
        <v>710</v>
      </c>
      <c r="I73" s="115" t="s">
        <v>710</v>
      </c>
      <c r="J73" s="115" t="s">
        <v>710</v>
      </c>
      <c r="K73" s="115" t="s">
        <v>710</v>
      </c>
      <c r="L73" s="115" t="s">
        <v>710</v>
      </c>
      <c r="M73" s="119"/>
      <c r="N73" s="95" t="s">
        <v>865</v>
      </c>
      <c r="O73" s="119">
        <v>19</v>
      </c>
      <c r="P73" s="119">
        <v>19</v>
      </c>
      <c r="Q73" s="119"/>
      <c r="R73" s="100"/>
      <c r="S73" s="105"/>
      <c r="T73" s="104"/>
      <c r="U73" s="104"/>
      <c r="V73" s="100"/>
      <c r="W73" s="100"/>
      <c r="X73" s="100"/>
      <c r="Y73" s="102"/>
      <c r="Z73" s="103"/>
    </row>
    <row r="74" spans="1:26" s="108" customFormat="1" ht="43.5" customHeight="1" x14ac:dyDescent="0.15">
      <c r="A74" s="119" t="s">
        <v>187</v>
      </c>
      <c r="B74" s="95" t="s">
        <v>879</v>
      </c>
      <c r="C74" s="123">
        <f>C76</f>
        <v>0</v>
      </c>
      <c r="D74" s="123">
        <f t="shared" ref="D74:L74" si="22">D76</f>
        <v>0</v>
      </c>
      <c r="E74" s="123">
        <f t="shared" si="22"/>
        <v>3210.5</v>
      </c>
      <c r="F74" s="123">
        <f t="shared" si="22"/>
        <v>3210.4</v>
      </c>
      <c r="G74" s="123">
        <f t="shared" si="22"/>
        <v>0</v>
      </c>
      <c r="H74" s="123">
        <f t="shared" si="22"/>
        <v>0</v>
      </c>
      <c r="I74" s="123">
        <f t="shared" si="22"/>
        <v>0</v>
      </c>
      <c r="J74" s="123">
        <f t="shared" si="22"/>
        <v>0</v>
      </c>
      <c r="K74" s="123">
        <f t="shared" si="22"/>
        <v>3210.5</v>
      </c>
      <c r="L74" s="123">
        <f t="shared" si="22"/>
        <v>3210.4</v>
      </c>
      <c r="M74" s="119"/>
      <c r="N74" s="119" t="s">
        <v>710</v>
      </c>
      <c r="O74" s="119" t="s">
        <v>710</v>
      </c>
      <c r="P74" s="119" t="s">
        <v>710</v>
      </c>
      <c r="Q74" s="119" t="s">
        <v>710</v>
      </c>
      <c r="R74" s="104"/>
      <c r="S74" s="105"/>
      <c r="T74" s="104"/>
      <c r="U74" s="104"/>
      <c r="V74" s="104"/>
      <c r="W74" s="104"/>
      <c r="X74" s="104"/>
      <c r="Y74" s="106"/>
      <c r="Z74" s="107"/>
    </row>
    <row r="75" spans="1:26" s="108" customFormat="1" ht="22.5" customHeight="1" x14ac:dyDescent="0.15">
      <c r="A75" s="113"/>
      <c r="B75" s="113" t="s">
        <v>866</v>
      </c>
      <c r="C75" s="118" t="s">
        <v>710</v>
      </c>
      <c r="D75" s="118" t="s">
        <v>710</v>
      </c>
      <c r="E75" s="118" t="s">
        <v>710</v>
      </c>
      <c r="F75" s="118" t="s">
        <v>710</v>
      </c>
      <c r="G75" s="118" t="s">
        <v>710</v>
      </c>
      <c r="H75" s="118" t="s">
        <v>710</v>
      </c>
      <c r="I75" s="118" t="s">
        <v>710</v>
      </c>
      <c r="J75" s="118" t="s">
        <v>710</v>
      </c>
      <c r="K75" s="118" t="s">
        <v>710</v>
      </c>
      <c r="L75" s="118" t="s">
        <v>710</v>
      </c>
      <c r="M75" s="113" t="s">
        <v>710</v>
      </c>
      <c r="N75" s="95" t="s">
        <v>805</v>
      </c>
      <c r="O75" s="116">
        <v>400</v>
      </c>
      <c r="P75" s="119">
        <f>O75</f>
        <v>400</v>
      </c>
      <c r="Q75" s="119"/>
      <c r="R75" s="104"/>
      <c r="S75" s="105"/>
      <c r="T75" s="104"/>
      <c r="U75" s="104"/>
      <c r="V75" s="104"/>
      <c r="W75" s="104"/>
      <c r="X75" s="104"/>
      <c r="Y75" s="106"/>
      <c r="Z75" s="107"/>
    </row>
    <row r="76" spans="1:26" s="108" customFormat="1" ht="36.75" customHeight="1" x14ac:dyDescent="0.15">
      <c r="A76" s="113" t="s">
        <v>189</v>
      </c>
      <c r="B76" s="113" t="s">
        <v>797</v>
      </c>
      <c r="C76" s="124">
        <f>C78</f>
        <v>0</v>
      </c>
      <c r="D76" s="124">
        <f t="shared" ref="D76:L76" si="23">D78</f>
        <v>0</v>
      </c>
      <c r="E76" s="124">
        <f t="shared" si="23"/>
        <v>3210.5</v>
      </c>
      <c r="F76" s="124">
        <f t="shared" si="23"/>
        <v>3210.4</v>
      </c>
      <c r="G76" s="124">
        <f t="shared" si="23"/>
        <v>0</v>
      </c>
      <c r="H76" s="124">
        <f t="shared" si="23"/>
        <v>0</v>
      </c>
      <c r="I76" s="124">
        <f t="shared" si="23"/>
        <v>0</v>
      </c>
      <c r="J76" s="124">
        <f t="shared" si="23"/>
        <v>0</v>
      </c>
      <c r="K76" s="124">
        <f t="shared" si="23"/>
        <v>3210.5</v>
      </c>
      <c r="L76" s="124">
        <f t="shared" si="23"/>
        <v>3210.4</v>
      </c>
      <c r="M76" s="124" t="s">
        <v>831</v>
      </c>
      <c r="N76" s="95" t="s">
        <v>868</v>
      </c>
      <c r="O76" s="119">
        <f>O78</f>
        <v>400</v>
      </c>
      <c r="P76" s="119">
        <f>P78</f>
        <v>400</v>
      </c>
      <c r="Q76" s="113"/>
      <c r="R76" s="104"/>
      <c r="S76" s="101"/>
      <c r="T76" s="100"/>
      <c r="U76" s="100"/>
      <c r="V76" s="104"/>
      <c r="W76" s="104"/>
      <c r="X76" s="104"/>
      <c r="Y76" s="106"/>
      <c r="Z76" s="107"/>
    </row>
    <row r="77" spans="1:26" ht="11.25" customHeight="1" x14ac:dyDescent="0.15">
      <c r="A77" s="116"/>
      <c r="B77" s="95" t="s">
        <v>765</v>
      </c>
      <c r="C77" s="117"/>
      <c r="D77" s="117"/>
      <c r="E77" s="117"/>
      <c r="F77" s="117"/>
      <c r="G77" s="117"/>
      <c r="H77" s="117"/>
      <c r="I77" s="117"/>
      <c r="J77" s="117"/>
      <c r="K77" s="117"/>
      <c r="L77" s="117"/>
      <c r="M77" s="116"/>
      <c r="N77" s="94"/>
      <c r="O77" s="116"/>
      <c r="P77" s="116"/>
      <c r="Q77" s="116"/>
      <c r="R77" s="100"/>
      <c r="S77" s="101"/>
      <c r="T77" s="100"/>
      <c r="U77" s="100"/>
      <c r="V77" s="100"/>
      <c r="W77" s="100"/>
      <c r="X77" s="100"/>
      <c r="Y77" s="102"/>
      <c r="Z77" s="103"/>
    </row>
    <row r="78" spans="1:26" ht="33.75" customHeight="1" x14ac:dyDescent="0.25">
      <c r="A78" s="114" t="s">
        <v>823</v>
      </c>
      <c r="B78" s="114" t="s">
        <v>867</v>
      </c>
      <c r="C78" s="125">
        <v>0</v>
      </c>
      <c r="D78" s="125">
        <v>0</v>
      </c>
      <c r="E78" s="125">
        <v>3210.5</v>
      </c>
      <c r="F78" s="125">
        <v>3210.4</v>
      </c>
      <c r="G78" s="125">
        <v>0</v>
      </c>
      <c r="H78" s="125">
        <v>0</v>
      </c>
      <c r="I78" s="125">
        <v>0</v>
      </c>
      <c r="J78" s="125">
        <v>0</v>
      </c>
      <c r="K78" s="125">
        <f>C78+E78+G78+I78</f>
        <v>3210.5</v>
      </c>
      <c r="L78" s="125">
        <f>D78+F78+H78+J78</f>
        <v>3210.4</v>
      </c>
      <c r="M78" s="114" t="s">
        <v>831</v>
      </c>
      <c r="N78" s="94" t="s">
        <v>868</v>
      </c>
      <c r="O78" s="116">
        <v>400</v>
      </c>
      <c r="P78" s="116">
        <v>400</v>
      </c>
      <c r="Q78" s="114"/>
      <c r="R78" s="100"/>
      <c r="V78" s="100"/>
      <c r="W78" s="100"/>
      <c r="X78" s="100"/>
      <c r="Y78" s="102"/>
      <c r="Z78" s="103"/>
    </row>
    <row r="79" spans="1:26" ht="22.5" x14ac:dyDescent="0.25">
      <c r="A79" s="119" t="s">
        <v>211</v>
      </c>
      <c r="B79" s="95" t="s">
        <v>880</v>
      </c>
      <c r="C79" s="123">
        <v>0</v>
      </c>
      <c r="D79" s="123">
        <v>0</v>
      </c>
      <c r="E79" s="123">
        <v>0</v>
      </c>
      <c r="F79" s="123">
        <v>0</v>
      </c>
      <c r="G79" s="123">
        <v>0</v>
      </c>
      <c r="H79" s="123">
        <v>0</v>
      </c>
      <c r="I79" s="123">
        <v>0</v>
      </c>
      <c r="J79" s="123">
        <v>0</v>
      </c>
      <c r="K79" s="123">
        <v>0</v>
      </c>
      <c r="L79" s="123">
        <v>0</v>
      </c>
      <c r="M79" s="119"/>
      <c r="N79" s="119" t="s">
        <v>710</v>
      </c>
      <c r="O79" s="119" t="s">
        <v>710</v>
      </c>
      <c r="P79" s="119" t="s">
        <v>710</v>
      </c>
      <c r="Q79" s="96"/>
    </row>
    <row r="80" spans="1:26" ht="22.5" x14ac:dyDescent="0.25">
      <c r="A80" s="119"/>
      <c r="B80" s="119" t="s">
        <v>869</v>
      </c>
      <c r="C80" s="115" t="s">
        <v>710</v>
      </c>
      <c r="D80" s="115" t="s">
        <v>710</v>
      </c>
      <c r="E80" s="115" t="s">
        <v>710</v>
      </c>
      <c r="F80" s="115" t="s">
        <v>710</v>
      </c>
      <c r="G80" s="115" t="s">
        <v>710</v>
      </c>
      <c r="H80" s="115" t="s">
        <v>710</v>
      </c>
      <c r="I80" s="115" t="s">
        <v>710</v>
      </c>
      <c r="J80" s="115" t="s">
        <v>710</v>
      </c>
      <c r="K80" s="115" t="s">
        <v>710</v>
      </c>
      <c r="L80" s="115" t="s">
        <v>710</v>
      </c>
      <c r="M80" s="119" t="s">
        <v>710</v>
      </c>
      <c r="N80" s="94" t="s">
        <v>870</v>
      </c>
      <c r="O80" s="116">
        <v>0</v>
      </c>
      <c r="P80" s="119">
        <v>0</v>
      </c>
      <c r="Q80" s="111"/>
    </row>
  </sheetData>
  <mergeCells count="199">
    <mergeCell ref="C64:C65"/>
    <mergeCell ref="E64:E65"/>
    <mergeCell ref="B61:B62"/>
    <mergeCell ref="B64:B65"/>
    <mergeCell ref="N64:N65"/>
    <mergeCell ref="O61:O62"/>
    <mergeCell ref="O64:O65"/>
    <mergeCell ref="P61:P62"/>
    <mergeCell ref="P64:P65"/>
    <mergeCell ref="F64:F65"/>
    <mergeCell ref="Q64:Q65"/>
    <mergeCell ref="Q61:Q62"/>
    <mergeCell ref="A59:A60"/>
    <mergeCell ref="B59:B60"/>
    <mergeCell ref="C59:C60"/>
    <mergeCell ref="D59:D60"/>
    <mergeCell ref="E59:E60"/>
    <mergeCell ref="F59:F60"/>
    <mergeCell ref="G59:G60"/>
    <mergeCell ref="H59:H60"/>
    <mergeCell ref="I59:I60"/>
    <mergeCell ref="L61:L62"/>
    <mergeCell ref="M61:M62"/>
    <mergeCell ref="F61:F62"/>
    <mergeCell ref="M64:M65"/>
    <mergeCell ref="L64:L65"/>
    <mergeCell ref="A64:A65"/>
    <mergeCell ref="C61:C62"/>
    <mergeCell ref="B51:B52"/>
    <mergeCell ref="C51:C52"/>
    <mergeCell ref="D51:D52"/>
    <mergeCell ref="E51:E52"/>
    <mergeCell ref="F56:F57"/>
    <mergeCell ref="G56:G57"/>
    <mergeCell ref="H56:H57"/>
    <mergeCell ref="I56:I57"/>
    <mergeCell ref="N61:N62"/>
    <mergeCell ref="D61:D62"/>
    <mergeCell ref="E61:E62"/>
    <mergeCell ref="H64:H65"/>
    <mergeCell ref="I64:I65"/>
    <mergeCell ref="J51:J52"/>
    <mergeCell ref="K51:K52"/>
    <mergeCell ref="J54:J55"/>
    <mergeCell ref="K54:K55"/>
    <mergeCell ref="J56:J57"/>
    <mergeCell ref="K56:K57"/>
    <mergeCell ref="J61:J62"/>
    <mergeCell ref="K61:K62"/>
    <mergeCell ref="J64:J65"/>
    <mergeCell ref="K64:K65"/>
    <mergeCell ref="H51:H52"/>
    <mergeCell ref="I51:I52"/>
    <mergeCell ref="H54:H55"/>
    <mergeCell ref="I54:I55"/>
    <mergeCell ref="L23:L25"/>
    <mergeCell ref="M23:M25"/>
    <mergeCell ref="M38:M40"/>
    <mergeCell ref="K42:K44"/>
    <mergeCell ref="G38:G40"/>
    <mergeCell ref="Q30:Q32"/>
    <mergeCell ref="Q26:Q28"/>
    <mergeCell ref="Q33:Q34"/>
    <mergeCell ref="Q43:Q44"/>
    <mergeCell ref="Q39:Q40"/>
    <mergeCell ref="Q36:Q37"/>
    <mergeCell ref="G36:G37"/>
    <mergeCell ref="J36:J37"/>
    <mergeCell ref="H36:H37"/>
    <mergeCell ref="I36:I37"/>
    <mergeCell ref="H26:H28"/>
    <mergeCell ref="G33:G34"/>
    <mergeCell ref="H30:H32"/>
    <mergeCell ref="I30:I32"/>
    <mergeCell ref="L30:L32"/>
    <mergeCell ref="J30:J32"/>
    <mergeCell ref="L42:L44"/>
    <mergeCell ref="M42:M44"/>
    <mergeCell ref="L38:L40"/>
    <mergeCell ref="H61:H62"/>
    <mergeCell ref="I61:I62"/>
    <mergeCell ref="G30:G32"/>
    <mergeCell ref="G23:G25"/>
    <mergeCell ref="H23:H25"/>
    <mergeCell ref="Q11:Q12"/>
    <mergeCell ref="I11:J11"/>
    <mergeCell ref="A11:A12"/>
    <mergeCell ref="B11:B12"/>
    <mergeCell ref="C11:D11"/>
    <mergeCell ref="E11:F11"/>
    <mergeCell ref="G11:H11"/>
    <mergeCell ref="K11:L11"/>
    <mergeCell ref="M11:M12"/>
    <mergeCell ref="N11:N12"/>
    <mergeCell ref="O11:P11"/>
    <mergeCell ref="A61:A62"/>
    <mergeCell ref="M30:M32"/>
    <mergeCell ref="H33:H34"/>
    <mergeCell ref="I33:I34"/>
    <mergeCell ref="J33:J34"/>
    <mergeCell ref="K33:K34"/>
    <mergeCell ref="L33:L34"/>
    <mergeCell ref="M33:M34"/>
    <mergeCell ref="L56:L57"/>
    <mergeCell ref="M56:M57"/>
    <mergeCell ref="J59:J60"/>
    <mergeCell ref="K59:K60"/>
    <mergeCell ref="L59:L60"/>
    <mergeCell ref="M59:M60"/>
    <mergeCell ref="L51:L52"/>
    <mergeCell ref="A7:Q7"/>
    <mergeCell ref="A9:Q9"/>
    <mergeCell ref="K36:K37"/>
    <mergeCell ref="L36:L37"/>
    <mergeCell ref="M36:M37"/>
    <mergeCell ref="K38:K40"/>
    <mergeCell ref="A8:O8"/>
    <mergeCell ref="A10:P10"/>
    <mergeCell ref="K30:K32"/>
    <mergeCell ref="I23:I25"/>
    <mergeCell ref="J23:J25"/>
    <mergeCell ref="J26:J28"/>
    <mergeCell ref="K23:K25"/>
    <mergeCell ref="K26:K28"/>
    <mergeCell ref="L26:L28"/>
    <mergeCell ref="M26:M28"/>
    <mergeCell ref="I26:I28"/>
    <mergeCell ref="A26:A28"/>
    <mergeCell ref="A36:A37"/>
    <mergeCell ref="B36:B37"/>
    <mergeCell ref="C36:C37"/>
    <mergeCell ref="D36:D37"/>
    <mergeCell ref="E36:E37"/>
    <mergeCell ref="M51:M52"/>
    <mergeCell ref="L54:L55"/>
    <mergeCell ref="M54:M55"/>
    <mergeCell ref="F26:F28"/>
    <mergeCell ref="F36:F37"/>
    <mergeCell ref="F38:F40"/>
    <mergeCell ref="F30:F32"/>
    <mergeCell ref="F33:F34"/>
    <mergeCell ref="H38:H40"/>
    <mergeCell ref="I38:I40"/>
    <mergeCell ref="H42:H44"/>
    <mergeCell ref="I42:I44"/>
    <mergeCell ref="J42:J44"/>
    <mergeCell ref="J38:J40"/>
    <mergeCell ref="F51:F52"/>
    <mergeCell ref="G51:G52"/>
    <mergeCell ref="A54:A55"/>
    <mergeCell ref="B54:B55"/>
    <mergeCell ref="A6:Q6"/>
    <mergeCell ref="F23:F25"/>
    <mergeCell ref="B26:B28"/>
    <mergeCell ref="C26:C28"/>
    <mergeCell ref="D26:D28"/>
    <mergeCell ref="C23:C25"/>
    <mergeCell ref="D23:D25"/>
    <mergeCell ref="D42:D44"/>
    <mergeCell ref="E42:E44"/>
    <mergeCell ref="F42:F44"/>
    <mergeCell ref="E23:E25"/>
    <mergeCell ref="E30:E32"/>
    <mergeCell ref="E33:E34"/>
    <mergeCell ref="A38:A40"/>
    <mergeCell ref="G26:G28"/>
    <mergeCell ref="C33:C34"/>
    <mergeCell ref="D33:D34"/>
    <mergeCell ref="A42:A44"/>
    <mergeCell ref="A30:A32"/>
    <mergeCell ref="B42:B44"/>
    <mergeCell ref="C42:C44"/>
    <mergeCell ref="A23:A25"/>
    <mergeCell ref="B23:B25"/>
    <mergeCell ref="E26:E28"/>
    <mergeCell ref="D64:D65"/>
    <mergeCell ref="B30:B32"/>
    <mergeCell ref="C30:C32"/>
    <mergeCell ref="D30:D32"/>
    <mergeCell ref="A33:A34"/>
    <mergeCell ref="B33:B34"/>
    <mergeCell ref="G42:G44"/>
    <mergeCell ref="B38:B40"/>
    <mergeCell ref="C38:C40"/>
    <mergeCell ref="D38:D40"/>
    <mergeCell ref="E38:E40"/>
    <mergeCell ref="A56:A57"/>
    <mergeCell ref="B56:B57"/>
    <mergeCell ref="C56:C57"/>
    <mergeCell ref="D56:D57"/>
    <mergeCell ref="E56:E57"/>
    <mergeCell ref="G64:G65"/>
    <mergeCell ref="G61:G62"/>
    <mergeCell ref="C54:C55"/>
    <mergeCell ref="D54:D55"/>
    <mergeCell ref="E54:E55"/>
    <mergeCell ref="F54:F55"/>
    <mergeCell ref="G54:G55"/>
    <mergeCell ref="A51:A52"/>
  </mergeCells>
  <pageMargins left="0.70866141732283472" right="0.70866141732283472" top="0.74803149606299213" bottom="0.74803149606299213" header="0.31496062992125984" footer="0.31496062992125984"/>
  <pageSetup paperSize="9" scale="94" orientation="landscape" r:id="rId1"/>
  <headerFooter>
    <oddFooter>Страница &amp;P</oddFooter>
  </headerFooter>
  <colBreaks count="1" manualBreakCount="1">
    <brk id="1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7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Подпр 2</vt:lpstr>
      <vt:lpstr>отчет</vt:lpstr>
      <vt:lpstr>Лист3</vt:lpstr>
      <vt:lpstr>отчет!Область_печати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paa</dc:creator>
  <cp:lastModifiedBy>Сидорина Светлана</cp:lastModifiedBy>
  <cp:lastPrinted>2022-08-09T04:16:16Z</cp:lastPrinted>
  <dcterms:created xsi:type="dcterms:W3CDTF">2017-03-14T04:53:17Z</dcterms:created>
  <dcterms:modified xsi:type="dcterms:W3CDTF">2022-08-11T10:12:42Z</dcterms:modified>
</cp:coreProperties>
</file>